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<sst xmlns="http://schemas.openxmlformats.org/spreadsheetml/2006/main" count="126" uniqueCount="118">
  <si>
    <t>Код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</si>
  <si>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</si>
  <si>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</si>
  <si>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</si>
  <si>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</si>
  <si>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</si>
  <si>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</si>
  <si>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</si>
  <si>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</si>
  <si>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</si>
  <si>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</si>
  <si>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</si>
  <si>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</si>
  <si>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</si>
  <si>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</si>
  <si>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</si>
  <si>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</si>
  <si>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</si>
  <si>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</si>
  <si>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</si>
  <si>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</si>
  <si>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</si>
  <si>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</si>
  <si>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</si>
  <si>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</si>
  <si>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</si>
  <si>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</si>
  <si>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</si>
  <si>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</si>
  <si>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</si>
  <si>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</si>
  <si>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</si>
  <si>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</si>
  <si>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</si>
  <si>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</si>
  <si>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</si>
  <si>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</si>
  <si>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</si>
  <si>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</si>
  <si>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</si>
  <si>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</si>
  <si>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</si>
  <si>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</si>
  <si>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</si>
  <si>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</si>
  <si>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</si>
  <si>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</si>
  <si>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</si>
  <si>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</si>
  <si>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</si>
  <si>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</si>
  <si>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</si>
  <si>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</si>
  <si>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</si>
  <si>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</si>
  <si>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</si>
  <si>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</si>
  <si>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</si>
  <si>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</si>
  <si>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</si>
  <si>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</si>
  <si>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</si>
  <si>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</si>
  <si>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</si>
  <si>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</si>
  <si>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</si>
  <si>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</si>
  <si>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</si>
  <si>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</si>
  <si>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</si>
  <si>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</si>
  <si>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</si>
  <si>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</si>
  <si>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</si>
  <si>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</si>
  <si>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</si>
  <si>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</si>
  <si>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</si>
  <si>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</si>
  <si>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</si>
  <si>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</si>
  <si>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</si>
  <si>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в т.ч.условно-утвержденные расходы</t>
  </si>
  <si>
    <t>0409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</si>
  <si>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</si>
  <si>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 гражданская оборона</t>
  </si>
  <si>
    <t>0405</t>
  </si>
  <si>
    <t>1300</t>
  </si>
  <si>
    <t>1301</t>
  </si>
  <si>
    <t>Обслуживание внутреннего государственного и муниципального долга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</si>
  <si>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</si>
  <si>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</si>
  <si>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</si>
  <si>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</si>
  <si>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r>
      <rPr>
        <sz val="10"/>
        <rFont val="Times New Roman"/>
        <family val="1"/>
      </rPr>
      <t xml:space="preserve">Приложение № 2 </t>
    </r>
    <r>
      <rPr>
        <sz val="10"/>
        <rFont val="Arial Cyr"/>
        <family val="0"/>
      </rPr>
      <t xml:space="preserve"> </t>
    </r>
  </si>
  <si>
    <t>к Решению Михайловской городской Думы</t>
  </si>
  <si>
    <t>"Об исполнении бюджета городского округа город Михайловка</t>
  </si>
  <si>
    <t>Утверждено в бюджете</t>
  </si>
  <si>
    <t>Факт. исполнен.</t>
  </si>
  <si>
    <t>%</t>
  </si>
  <si>
    <t>0705</t>
  </si>
  <si>
    <t>Профессиональная подготовка, переподготовка и повышение квалификации</t>
  </si>
  <si>
    <t>1006</t>
  </si>
  <si>
    <t>Другие вопросы в области социальной политики</t>
  </si>
  <si>
    <t>1101</t>
  </si>
  <si>
    <t>Физическая культура</t>
  </si>
  <si>
    <t>0600</t>
  </si>
  <si>
    <t>Охрана окружающей среды</t>
  </si>
  <si>
    <t>0605</t>
  </si>
  <si>
    <t>Другие вопросы в области охраны окружающей среды</t>
  </si>
  <si>
    <t>за 2020 год"</t>
  </si>
  <si>
    <t>Исполнение бюджета городского округа город Михайловка  Волгоградской области по расходам в разрезе функциональной классификации расходов бюджетов за 2020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</si>
  <si>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</si>
  <si>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</si>
  <si>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</si>
  <si>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Обслуживание государственного  (муниципального) долга</t>
  </si>
  <si>
    <t>Обслуживание государственного  (муниципального) внутреннего долга</t>
  </si>
  <si>
    <t>Волгоградской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</si>
</sst>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wrapText="1" shrinkToFit="1"/>
    </xf>
    <xf numFmtId="0" fontId="5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5">
      <selection activeCell="B25" sqref="B25"/>
    </sheetView>
  </sheetViews>
  <sheetFormatPr defaultColWidth="9.00390625" defaultRowHeight="12.75"/>
  <cols>
    <col min="1" max="1" width="7.625" style="0" customWidth="1"/>
    <col min="2" max="2" width="40.7539062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1.125" style="13" customWidth="1"/>
    <col min="11" max="11" width="11.00390625" style="13" customWidth="1"/>
  </cols>
  <sheetData>
    <row r="1" spans="1:11" ht="12.75">
      <c r="A1" s="32" t="s">
        <v>94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>
      <c r="A2" s="25" t="s">
        <v>95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21"/>
      <c r="B3" s="20"/>
      <c r="C3" s="20"/>
      <c r="D3" s="20"/>
      <c r="E3" s="20"/>
      <c r="F3" s="20"/>
      <c r="G3" s="20"/>
      <c r="H3" s="20"/>
      <c r="I3" s="25" t="s">
        <v>117</v>
      </c>
      <c r="J3" s="25"/>
      <c r="K3" s="25"/>
    </row>
    <row r="4" spans="1:11" ht="12.75">
      <c r="A4" s="25" t="s">
        <v>96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2.75">
      <c r="A5" s="21"/>
      <c r="B5" s="20"/>
      <c r="C5" s="20"/>
      <c r="D5" s="20"/>
      <c r="E5" s="20"/>
      <c r="F5" s="20"/>
      <c r="G5" s="20"/>
      <c r="H5" s="20"/>
      <c r="I5" s="25" t="s">
        <v>117</v>
      </c>
      <c r="J5" s="25"/>
      <c r="K5" s="25"/>
    </row>
    <row r="6" spans="2:11" ht="12.75" customHeight="1">
      <c r="B6" s="25" t="s">
        <v>110</v>
      </c>
      <c r="C6" s="32"/>
      <c r="D6" s="32"/>
      <c r="E6" s="32"/>
      <c r="F6" s="32"/>
      <c r="G6" s="32"/>
      <c r="H6" s="32"/>
      <c r="I6" s="32"/>
      <c r="J6" s="32"/>
      <c r="K6" s="32"/>
    </row>
    <row r="7" spans="1:11" ht="59.25" customHeight="1">
      <c r="A7" s="31" t="s">
        <v>111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21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5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0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3.25" customHeight="1">
      <c r="A11" s="26" t="s">
        <v>0</v>
      </c>
      <c r="B11" s="26" t="s">
        <v>1</v>
      </c>
      <c r="C11" s="9" t="s">
        <v>31</v>
      </c>
      <c r="D11" s="28" t="s">
        <v>30</v>
      </c>
      <c r="E11" s="28"/>
      <c r="F11" s="28"/>
      <c r="G11" s="28"/>
      <c r="H11" s="28"/>
      <c r="I11" s="29" t="s">
        <v>93</v>
      </c>
      <c r="J11" s="29"/>
      <c r="K11" s="30"/>
    </row>
    <row r="12" spans="1:11" ht="23.25" customHeight="1">
      <c r="A12" s="27"/>
      <c r="B12" s="27"/>
      <c r="C12" s="9"/>
      <c r="D12" s="18"/>
      <c r="E12" s="18"/>
      <c r="F12" s="18"/>
      <c r="G12" s="18"/>
      <c r="H12" s="18"/>
      <c r="I12" s="19" t="s">
        <v>97</v>
      </c>
      <c r="J12" s="19" t="s">
        <v>98</v>
      </c>
      <c r="K12" s="19" t="s">
        <v>99</v>
      </c>
    </row>
    <row r="13" spans="1:11" ht="17.25" customHeight="1">
      <c r="A13" s="5" t="s">
        <v>32</v>
      </c>
      <c r="B13" s="1" t="s">
        <v>2</v>
      </c>
      <c r="C13" s="2">
        <f aca="true" t="shared" si="0" ref="C13:H13">C14+C15+C16+C17+C20+C21+C22</f>
        <v>59701.5</v>
      </c>
      <c r="D13" s="2">
        <f t="shared" si="0"/>
        <v>0</v>
      </c>
      <c r="E13" s="2">
        <f t="shared" si="0"/>
        <v>-1650.7</v>
      </c>
      <c r="F13" s="2">
        <f t="shared" si="0"/>
        <v>0</v>
      </c>
      <c r="G13" s="2">
        <f t="shared" si="0"/>
        <v>368</v>
      </c>
      <c r="H13" s="2">
        <f t="shared" si="0"/>
        <v>0</v>
      </c>
      <c r="I13" s="11">
        <f>I14+I15+I16+I17+I20+I21+I22+I19+I18</f>
        <v>242040.59999999998</v>
      </c>
      <c r="J13" s="11">
        <f>J14+J15+J16+J17+J20+J21+J22+J19+J18</f>
        <v>214451.3</v>
      </c>
      <c r="K13" s="11">
        <f>J13/I13*100</f>
        <v>88.60137514119532</v>
      </c>
    </row>
    <row r="14" spans="1:11" ht="63">
      <c r="A14" s="6" t="s">
        <v>33</v>
      </c>
      <c r="B14" s="3" t="s">
        <v>112</v>
      </c>
      <c r="C14" s="4">
        <v>1437</v>
      </c>
      <c r="D14" s="7"/>
      <c r="E14" s="7"/>
      <c r="F14" s="7"/>
      <c r="G14" s="7"/>
      <c r="H14" s="7"/>
      <c r="I14" s="12">
        <v>1757.7</v>
      </c>
      <c r="J14" s="12">
        <v>1470.6</v>
      </c>
      <c r="K14" s="11">
        <f aca="true" t="shared" si="1" ref="K14:K71">J14/I14*100</f>
        <v>83.66615463389657</v>
      </c>
    </row>
    <row r="15" spans="1:11" ht="78.75">
      <c r="A15" s="6" t="s">
        <v>34</v>
      </c>
      <c r="B15" s="3" t="s">
        <v>3</v>
      </c>
      <c r="C15" s="4">
        <v>5728</v>
      </c>
      <c r="D15" s="7"/>
      <c r="E15" s="7"/>
      <c r="F15" s="7"/>
      <c r="G15" s="7"/>
      <c r="H15" s="7"/>
      <c r="I15" s="12">
        <v>1994</v>
      </c>
      <c r="J15" s="12">
        <v>1837</v>
      </c>
      <c r="K15" s="11">
        <f t="shared" si="1"/>
        <v>92.12637913741224</v>
      </c>
    </row>
    <row r="16" spans="1:11" ht="97.5" customHeight="1">
      <c r="A16" s="6" t="s">
        <v>35</v>
      </c>
      <c r="B16" s="3" t="s">
        <v>113</v>
      </c>
      <c r="C16" s="4">
        <v>31962.6</v>
      </c>
      <c r="D16" s="7"/>
      <c r="E16" s="7"/>
      <c r="F16" s="7"/>
      <c r="G16" s="7"/>
      <c r="H16" s="7"/>
      <c r="I16" s="12">
        <v>62359.9</v>
      </c>
      <c r="J16" s="12">
        <v>57045</v>
      </c>
      <c r="K16" s="11">
        <f t="shared" si="1"/>
        <v>91.47705496641271</v>
      </c>
    </row>
    <row r="17" spans="1:11" ht="15.75">
      <c r="A17" s="6" t="s">
        <v>36</v>
      </c>
      <c r="B17" s="3" t="s">
        <v>4</v>
      </c>
      <c r="C17" s="4">
        <v>76.9</v>
      </c>
      <c r="D17" s="7"/>
      <c r="E17" s="7"/>
      <c r="F17" s="7"/>
      <c r="G17" s="7"/>
      <c r="H17" s="7"/>
      <c r="I17" s="12">
        <v>60.4</v>
      </c>
      <c r="J17" s="12">
        <v>60.4</v>
      </c>
      <c r="K17" s="11">
        <f t="shared" si="1"/>
        <v>100</v>
      </c>
    </row>
    <row r="18" spans="1:11" ht="62.25" customHeight="1">
      <c r="A18" s="6" t="s">
        <v>64</v>
      </c>
      <c r="B18" s="3" t="s">
        <v>65</v>
      </c>
      <c r="C18" s="4"/>
      <c r="D18" s="7"/>
      <c r="E18" s="7"/>
      <c r="F18" s="7"/>
      <c r="G18" s="7"/>
      <c r="H18" s="7"/>
      <c r="I18" s="12">
        <v>9247.8</v>
      </c>
      <c r="J18" s="12">
        <v>9092.9</v>
      </c>
      <c r="K18" s="11">
        <f t="shared" si="1"/>
        <v>98.32500702869872</v>
      </c>
    </row>
    <row r="19" spans="1:11" ht="31.5" hidden="1">
      <c r="A19" s="6" t="s">
        <v>61</v>
      </c>
      <c r="B19" s="3" t="s">
        <v>62</v>
      </c>
      <c r="C19" s="4"/>
      <c r="D19" s="7"/>
      <c r="E19" s="7"/>
      <c r="F19" s="7"/>
      <c r="G19" s="7"/>
      <c r="H19" s="7"/>
      <c r="I19" s="12"/>
      <c r="J19" s="12"/>
      <c r="K19" s="11" t="e">
        <f t="shared" si="1"/>
        <v>#DIV/0!</v>
      </c>
    </row>
    <row r="20" spans="1:11" ht="17.25" customHeight="1" hidden="1">
      <c r="A20" s="6" t="s">
        <v>37</v>
      </c>
      <c r="B20" s="3" t="s">
        <v>5</v>
      </c>
      <c r="C20" s="4">
        <v>539</v>
      </c>
      <c r="D20" s="7"/>
      <c r="E20" s="7"/>
      <c r="F20" s="7"/>
      <c r="G20" s="7">
        <v>368</v>
      </c>
      <c r="H20" s="7"/>
      <c r="I20" s="12"/>
      <c r="J20" s="12"/>
      <c r="K20" s="11" t="e">
        <f t="shared" si="1"/>
        <v>#DIV/0!</v>
      </c>
    </row>
    <row r="21" spans="1:11" ht="15" customHeight="1" hidden="1">
      <c r="A21" s="6" t="s">
        <v>37</v>
      </c>
      <c r="B21" s="3" t="s">
        <v>6</v>
      </c>
      <c r="C21" s="4">
        <v>296</v>
      </c>
      <c r="D21" s="7"/>
      <c r="E21" s="7"/>
      <c r="F21" s="7"/>
      <c r="G21" s="7"/>
      <c r="H21" s="7"/>
      <c r="I21" s="12"/>
      <c r="J21" s="12">
        <v>0</v>
      </c>
      <c r="K21" s="11" t="e">
        <f t="shared" si="1"/>
        <v>#DIV/0!</v>
      </c>
    </row>
    <row r="22" spans="1:11" ht="18" customHeight="1">
      <c r="A22" s="6" t="s">
        <v>66</v>
      </c>
      <c r="B22" s="3" t="s">
        <v>7</v>
      </c>
      <c r="C22" s="4">
        <v>19662</v>
      </c>
      <c r="D22" s="7"/>
      <c r="E22" s="7">
        <v>-1650.7</v>
      </c>
      <c r="F22" s="7"/>
      <c r="G22" s="7"/>
      <c r="H22" s="7"/>
      <c r="I22" s="12">
        <v>166620.8</v>
      </c>
      <c r="J22" s="10">
        <v>144945.4</v>
      </c>
      <c r="K22" s="11">
        <f t="shared" si="1"/>
        <v>86.99117997272849</v>
      </c>
    </row>
    <row r="23" spans="1:11" ht="18" customHeight="1" hidden="1">
      <c r="A23" s="5" t="s">
        <v>57</v>
      </c>
      <c r="B23" s="1" t="s">
        <v>58</v>
      </c>
      <c r="C23" s="2"/>
      <c r="D23" s="8"/>
      <c r="E23" s="8"/>
      <c r="F23" s="8"/>
      <c r="G23" s="8"/>
      <c r="H23" s="8"/>
      <c r="I23" s="11"/>
      <c r="J23" s="10"/>
      <c r="K23" s="11" t="e">
        <f t="shared" si="1"/>
        <v>#DIV/0!</v>
      </c>
    </row>
    <row r="24" spans="1:11" ht="18" customHeight="1" hidden="1">
      <c r="A24" s="6" t="s">
        <v>59</v>
      </c>
      <c r="B24" s="3" t="s">
        <v>60</v>
      </c>
      <c r="C24" s="4"/>
      <c r="D24" s="7"/>
      <c r="E24" s="7"/>
      <c r="F24" s="7"/>
      <c r="G24" s="7"/>
      <c r="H24" s="7"/>
      <c r="I24" s="12"/>
      <c r="J24" s="10"/>
      <c r="K24" s="11" t="e">
        <f t="shared" si="1"/>
        <v>#DIV/0!</v>
      </c>
    </row>
    <row r="25" spans="1:11" ht="15" customHeight="1" hidden="1">
      <c r="A25" s="6"/>
      <c r="B25" s="3" t="s">
        <v>82</v>
      </c>
      <c r="C25" s="4"/>
      <c r="D25" s="7"/>
      <c r="E25" s="7"/>
      <c r="F25" s="7"/>
      <c r="G25" s="7"/>
      <c r="H25" s="7"/>
      <c r="I25" s="12"/>
      <c r="J25" s="10"/>
      <c r="K25" s="11"/>
    </row>
    <row r="26" spans="1:11" ht="32.25" customHeight="1">
      <c r="A26" s="5" t="s">
        <v>38</v>
      </c>
      <c r="B26" s="1" t="s">
        <v>8</v>
      </c>
      <c r="C26" s="2">
        <f aca="true" t="shared" si="2" ref="C26:H26">C27+C28+C29</f>
        <v>3883</v>
      </c>
      <c r="D26" s="2">
        <f t="shared" si="2"/>
        <v>0</v>
      </c>
      <c r="E26" s="2">
        <f t="shared" si="2"/>
        <v>0</v>
      </c>
      <c r="F26" s="2">
        <f t="shared" si="2"/>
        <v>0</v>
      </c>
      <c r="G26" s="2">
        <f t="shared" si="2"/>
        <v>0</v>
      </c>
      <c r="H26" s="2">
        <f t="shared" si="2"/>
        <v>0</v>
      </c>
      <c r="I26" s="11">
        <f>I27+I28+I29</f>
        <v>14717.4</v>
      </c>
      <c r="J26" s="11">
        <f>J27+J28+J29</f>
        <v>13731.8</v>
      </c>
      <c r="K26" s="11">
        <f t="shared" si="1"/>
        <v>93.30316496120238</v>
      </c>
    </row>
    <row r="27" spans="1:11" ht="15.75" hidden="1">
      <c r="A27" s="6" t="s">
        <v>39</v>
      </c>
      <c r="B27" s="3" t="s">
        <v>9</v>
      </c>
      <c r="C27" s="4">
        <v>1889</v>
      </c>
      <c r="D27" s="7"/>
      <c r="E27" s="7"/>
      <c r="F27" s="7"/>
      <c r="G27" s="7"/>
      <c r="H27" s="7"/>
      <c r="I27" s="12"/>
      <c r="J27" s="10"/>
      <c r="K27" s="11" t="e">
        <f t="shared" si="1"/>
        <v>#DIV/0!</v>
      </c>
    </row>
    <row r="28" spans="1:11" ht="63.75" customHeight="1">
      <c r="A28" s="6" t="s">
        <v>40</v>
      </c>
      <c r="B28" s="3" t="s">
        <v>85</v>
      </c>
      <c r="C28" s="4">
        <v>1184</v>
      </c>
      <c r="D28" s="7"/>
      <c r="E28" s="7"/>
      <c r="F28" s="7"/>
      <c r="G28" s="7"/>
      <c r="H28" s="7"/>
      <c r="I28" s="12">
        <v>7832.9</v>
      </c>
      <c r="J28" s="10">
        <v>7353.4</v>
      </c>
      <c r="K28" s="11">
        <f t="shared" si="1"/>
        <v>93.87838476171022</v>
      </c>
    </row>
    <row r="29" spans="1:11" ht="47.25" customHeight="1">
      <c r="A29" s="6" t="s">
        <v>41</v>
      </c>
      <c r="B29" s="3" t="s">
        <v>10</v>
      </c>
      <c r="C29" s="4">
        <v>810</v>
      </c>
      <c r="D29" s="7"/>
      <c r="E29" s="7"/>
      <c r="F29" s="7"/>
      <c r="G29" s="7"/>
      <c r="H29" s="7"/>
      <c r="I29" s="12">
        <v>6884.5</v>
      </c>
      <c r="J29" s="10">
        <v>6378.4</v>
      </c>
      <c r="K29" s="11">
        <f t="shared" si="1"/>
        <v>92.64870360955769</v>
      </c>
    </row>
    <row r="30" spans="1:11" ht="15.75">
      <c r="A30" s="5" t="s">
        <v>63</v>
      </c>
      <c r="B30" s="1" t="s">
        <v>11</v>
      </c>
      <c r="C30" s="2">
        <f aca="true" t="shared" si="3" ref="C30:H30">C33</f>
        <v>1210</v>
      </c>
      <c r="D30" s="2">
        <f t="shared" si="3"/>
        <v>0</v>
      </c>
      <c r="E30" s="2">
        <f t="shared" si="3"/>
        <v>60</v>
      </c>
      <c r="F30" s="2">
        <f t="shared" si="3"/>
        <v>0</v>
      </c>
      <c r="G30" s="2">
        <f t="shared" si="3"/>
        <v>0</v>
      </c>
      <c r="H30" s="2">
        <f t="shared" si="3"/>
        <v>0</v>
      </c>
      <c r="I30" s="11">
        <f>I32+I33+I31</f>
        <v>82557.4</v>
      </c>
      <c r="J30" s="11">
        <f>J32+J33+J31</f>
        <v>78791.4</v>
      </c>
      <c r="K30" s="11">
        <f t="shared" si="1"/>
        <v>95.43832533485794</v>
      </c>
    </row>
    <row r="31" spans="1:11" ht="15.75">
      <c r="A31" s="6" t="s">
        <v>86</v>
      </c>
      <c r="B31" s="3" t="s">
        <v>114</v>
      </c>
      <c r="C31" s="2"/>
      <c r="D31" s="2"/>
      <c r="E31" s="2"/>
      <c r="F31" s="2"/>
      <c r="G31" s="2"/>
      <c r="H31" s="2"/>
      <c r="I31" s="12">
        <v>518.5</v>
      </c>
      <c r="J31" s="12">
        <v>518.5</v>
      </c>
      <c r="K31" s="11">
        <f t="shared" si="1"/>
        <v>100</v>
      </c>
    </row>
    <row r="32" spans="1:11" ht="31.5">
      <c r="A32" s="6" t="s">
        <v>83</v>
      </c>
      <c r="B32" s="3" t="s">
        <v>84</v>
      </c>
      <c r="C32" s="4"/>
      <c r="D32" s="4"/>
      <c r="E32" s="4"/>
      <c r="F32" s="4"/>
      <c r="G32" s="4"/>
      <c r="H32" s="4"/>
      <c r="I32" s="12">
        <v>77320.9</v>
      </c>
      <c r="J32" s="10">
        <v>76090</v>
      </c>
      <c r="K32" s="11">
        <f t="shared" si="1"/>
        <v>98.40806302047702</v>
      </c>
    </row>
    <row r="33" spans="1:11" ht="30" customHeight="1">
      <c r="A33" s="6" t="s">
        <v>42</v>
      </c>
      <c r="B33" s="3" t="s">
        <v>12</v>
      </c>
      <c r="C33" s="4">
        <v>1210</v>
      </c>
      <c r="D33" s="7"/>
      <c r="E33" s="4">
        <v>60</v>
      </c>
      <c r="F33" s="7"/>
      <c r="G33" s="7"/>
      <c r="H33" s="7"/>
      <c r="I33" s="12">
        <v>4718</v>
      </c>
      <c r="J33" s="10">
        <v>2182.9</v>
      </c>
      <c r="K33" s="11">
        <f t="shared" si="1"/>
        <v>46.26748622297584</v>
      </c>
    </row>
    <row r="34" spans="1:11" ht="19.5" customHeight="1">
      <c r="A34" s="5" t="s">
        <v>43</v>
      </c>
      <c r="B34" s="1" t="s">
        <v>13</v>
      </c>
      <c r="C34" s="2">
        <f aca="true" t="shared" si="4" ref="C34:H34">C35+C36+C37+C38</f>
        <v>182153.8</v>
      </c>
      <c r="D34" s="2">
        <f t="shared" si="4"/>
        <v>-15692</v>
      </c>
      <c r="E34" s="2">
        <f t="shared" si="4"/>
        <v>-60</v>
      </c>
      <c r="F34" s="2">
        <f t="shared" si="4"/>
        <v>-1027.8</v>
      </c>
      <c r="G34" s="2">
        <f t="shared" si="4"/>
        <v>23300</v>
      </c>
      <c r="H34" s="2">
        <f t="shared" si="4"/>
        <v>0</v>
      </c>
      <c r="I34" s="11">
        <f>I35+I36+I37+I38</f>
        <v>258684</v>
      </c>
      <c r="J34" s="11">
        <f>J35+J36+J37+J38</f>
        <v>248725.5</v>
      </c>
      <c r="K34" s="11">
        <f t="shared" si="1"/>
        <v>96.15032240107621</v>
      </c>
    </row>
    <row r="35" spans="1:11" ht="16.5" customHeight="1">
      <c r="A35" s="6" t="s">
        <v>44</v>
      </c>
      <c r="B35" s="3" t="s">
        <v>14</v>
      </c>
      <c r="C35" s="4">
        <v>119732.8</v>
      </c>
      <c r="D35" s="7">
        <v>-15692</v>
      </c>
      <c r="E35" s="7"/>
      <c r="F35" s="7">
        <v>-1027.8</v>
      </c>
      <c r="G35" s="7">
        <v>165</v>
      </c>
      <c r="H35" s="7"/>
      <c r="I35" s="12">
        <v>5150</v>
      </c>
      <c r="J35" s="10">
        <v>3550.1</v>
      </c>
      <c r="K35" s="11">
        <f t="shared" si="1"/>
        <v>68.93398058252427</v>
      </c>
    </row>
    <row r="36" spans="1:11" ht="15.75">
      <c r="A36" s="6" t="s">
        <v>45</v>
      </c>
      <c r="B36" s="3" t="s">
        <v>15</v>
      </c>
      <c r="C36" s="4">
        <v>26670</v>
      </c>
      <c r="D36" s="7">
        <v>-1500</v>
      </c>
      <c r="E36" s="7">
        <v>-5000</v>
      </c>
      <c r="F36" s="7"/>
      <c r="G36" s="7"/>
      <c r="H36" s="7"/>
      <c r="I36" s="12">
        <v>26445</v>
      </c>
      <c r="J36" s="10">
        <v>25124.7</v>
      </c>
      <c r="K36" s="11">
        <f t="shared" si="1"/>
        <v>95.00737379466818</v>
      </c>
    </row>
    <row r="37" spans="1:11" ht="18.75" customHeight="1">
      <c r="A37" s="6" t="s">
        <v>46</v>
      </c>
      <c r="B37" s="3" t="s">
        <v>16</v>
      </c>
      <c r="C37" s="4">
        <v>28869</v>
      </c>
      <c r="D37" s="7">
        <v>1500</v>
      </c>
      <c r="E37" s="7">
        <v>4940</v>
      </c>
      <c r="F37" s="7"/>
      <c r="G37" s="7">
        <v>23135</v>
      </c>
      <c r="H37" s="7"/>
      <c r="I37" s="12">
        <v>126315.8</v>
      </c>
      <c r="J37" s="10">
        <v>120604.1</v>
      </c>
      <c r="K37" s="11">
        <f t="shared" si="1"/>
        <v>95.47823787681351</v>
      </c>
    </row>
    <row r="38" spans="1:11" ht="30" customHeight="1">
      <c r="A38" s="6" t="s">
        <v>47</v>
      </c>
      <c r="B38" s="3" t="s">
        <v>17</v>
      </c>
      <c r="C38" s="4">
        <v>6882</v>
      </c>
      <c r="D38" s="7"/>
      <c r="E38" s="7"/>
      <c r="F38" s="7"/>
      <c r="G38" s="7"/>
      <c r="H38" s="7"/>
      <c r="I38" s="12">
        <v>100773.2</v>
      </c>
      <c r="J38" s="10">
        <v>99446.6</v>
      </c>
      <c r="K38" s="11">
        <f t="shared" si="1"/>
        <v>98.68357857049295</v>
      </c>
    </row>
    <row r="39" spans="1:11" ht="16.5" customHeight="1" hidden="1">
      <c r="A39" s="5" t="s">
        <v>106</v>
      </c>
      <c r="B39" s="1" t="s">
        <v>107</v>
      </c>
      <c r="C39" s="2"/>
      <c r="D39" s="8"/>
      <c r="E39" s="8"/>
      <c r="F39" s="8"/>
      <c r="G39" s="8"/>
      <c r="H39" s="8"/>
      <c r="I39" s="11">
        <f>I40</f>
        <v>0</v>
      </c>
      <c r="J39" s="11">
        <f>J40</f>
        <v>0</v>
      </c>
      <c r="K39" s="11" t="e">
        <f t="shared" si="1"/>
        <v>#DIV/0!</v>
      </c>
    </row>
    <row r="40" spans="1:11" ht="33" customHeight="1" hidden="1">
      <c r="A40" s="6" t="s">
        <v>108</v>
      </c>
      <c r="B40" s="3" t="s">
        <v>109</v>
      </c>
      <c r="C40" s="4"/>
      <c r="D40" s="7"/>
      <c r="E40" s="7"/>
      <c r="F40" s="7"/>
      <c r="G40" s="7"/>
      <c r="H40" s="7"/>
      <c r="I40" s="12"/>
      <c r="J40" s="10"/>
      <c r="K40" s="11" t="e">
        <f t="shared" si="1"/>
        <v>#DIV/0!</v>
      </c>
    </row>
    <row r="41" spans="1:11" ht="17.25" customHeight="1">
      <c r="A41" s="5" t="s">
        <v>48</v>
      </c>
      <c r="B41" s="1" t="s">
        <v>18</v>
      </c>
      <c r="C41" s="2">
        <f aca="true" t="shared" si="5" ref="C41:H41">C42+C43+C46+C47</f>
        <v>221392.5</v>
      </c>
      <c r="D41" s="2">
        <f t="shared" si="5"/>
        <v>0</v>
      </c>
      <c r="E41" s="2">
        <f t="shared" si="5"/>
        <v>-303.49999999999994</v>
      </c>
      <c r="F41" s="2">
        <f t="shared" si="5"/>
        <v>0</v>
      </c>
      <c r="G41" s="2">
        <f t="shared" si="5"/>
        <v>9170.4</v>
      </c>
      <c r="H41" s="2">
        <f t="shared" si="5"/>
        <v>407.5</v>
      </c>
      <c r="I41" s="11">
        <f>I42+I43+I44+I46+I47+I45</f>
        <v>1038403.6000000002</v>
      </c>
      <c r="J41" s="11">
        <f>J42+J43+J44+J46+J47+J45</f>
        <v>978701.8</v>
      </c>
      <c r="K41" s="11">
        <f t="shared" si="1"/>
        <v>94.25061700479466</v>
      </c>
    </row>
    <row r="42" spans="1:11" ht="16.5" customHeight="1">
      <c r="A42" s="6" t="s">
        <v>49</v>
      </c>
      <c r="B42" s="3" t="s">
        <v>19</v>
      </c>
      <c r="C42" s="4">
        <v>51878</v>
      </c>
      <c r="D42" s="7"/>
      <c r="E42" s="7">
        <v>396.3</v>
      </c>
      <c r="F42" s="7"/>
      <c r="G42" s="7">
        <v>5301.8</v>
      </c>
      <c r="H42" s="7"/>
      <c r="I42" s="12">
        <v>359183.2</v>
      </c>
      <c r="J42" s="10">
        <v>337092.9</v>
      </c>
      <c r="K42" s="11">
        <f t="shared" si="1"/>
        <v>93.84985155207704</v>
      </c>
    </row>
    <row r="43" spans="1:11" ht="16.5" customHeight="1">
      <c r="A43" s="6" t="s">
        <v>50</v>
      </c>
      <c r="B43" s="3" t="s">
        <v>20</v>
      </c>
      <c r="C43" s="4">
        <v>146773.9</v>
      </c>
      <c r="D43" s="7"/>
      <c r="E43" s="7">
        <v>-777.4</v>
      </c>
      <c r="F43" s="7"/>
      <c r="G43" s="7">
        <v>3019.7</v>
      </c>
      <c r="H43" s="7">
        <v>360.7</v>
      </c>
      <c r="I43" s="12">
        <v>584892.4</v>
      </c>
      <c r="J43" s="10">
        <v>556900.3</v>
      </c>
      <c r="K43" s="11">
        <f>J43/I43*100</f>
        <v>95.21414537101184</v>
      </c>
    </row>
    <row r="44" spans="1:11" ht="16.5" customHeight="1">
      <c r="A44" s="6" t="s">
        <v>90</v>
      </c>
      <c r="B44" s="3" t="s">
        <v>91</v>
      </c>
      <c r="C44" s="4"/>
      <c r="D44" s="7"/>
      <c r="E44" s="7"/>
      <c r="F44" s="7"/>
      <c r="G44" s="7"/>
      <c r="H44" s="7"/>
      <c r="I44" s="12">
        <v>72804.8</v>
      </c>
      <c r="J44" s="10">
        <v>66937.2</v>
      </c>
      <c r="K44" s="11">
        <f t="shared" si="1"/>
        <v>91.94064127639935</v>
      </c>
    </row>
    <row r="45" spans="1:11" ht="47.25">
      <c r="A45" s="6" t="s">
        <v>100</v>
      </c>
      <c r="B45" s="22" t="s">
        <v>101</v>
      </c>
      <c r="C45" s="4"/>
      <c r="D45" s="7"/>
      <c r="E45" s="7"/>
      <c r="F45" s="7"/>
      <c r="G45" s="7"/>
      <c r="H45" s="7"/>
      <c r="I45" s="12">
        <v>390.3</v>
      </c>
      <c r="J45" s="10">
        <v>208.8</v>
      </c>
      <c r="K45" s="11">
        <f t="shared" si="1"/>
        <v>53.49730976172176</v>
      </c>
    </row>
    <row r="46" spans="1:11" ht="18" customHeight="1">
      <c r="A46" s="6" t="s">
        <v>51</v>
      </c>
      <c r="B46" s="3" t="s">
        <v>92</v>
      </c>
      <c r="C46" s="4">
        <v>9874</v>
      </c>
      <c r="D46" s="7"/>
      <c r="E46" s="7">
        <v>34.1</v>
      </c>
      <c r="F46" s="7"/>
      <c r="G46" s="7">
        <v>533.3</v>
      </c>
      <c r="H46" s="7"/>
      <c r="I46" s="12">
        <v>21126.9</v>
      </c>
      <c r="J46" s="10">
        <v>17558.6</v>
      </c>
      <c r="K46" s="11">
        <f t="shared" si="1"/>
        <v>83.11015813962294</v>
      </c>
    </row>
    <row r="47" spans="1:11" ht="17.25" customHeight="1">
      <c r="A47" s="6" t="s">
        <v>52</v>
      </c>
      <c r="B47" s="3" t="s">
        <v>21</v>
      </c>
      <c r="C47" s="4">
        <v>12866.6</v>
      </c>
      <c r="D47" s="7"/>
      <c r="E47" s="7">
        <v>43.5</v>
      </c>
      <c r="F47" s="7"/>
      <c r="G47" s="7">
        <v>315.6</v>
      </c>
      <c r="H47" s="7">
        <v>46.8</v>
      </c>
      <c r="I47" s="12">
        <v>6</v>
      </c>
      <c r="J47" s="10">
        <v>4</v>
      </c>
      <c r="K47" s="11">
        <f t="shared" si="1"/>
        <v>66.66666666666666</v>
      </c>
    </row>
    <row r="48" spans="1:11" ht="18.75" customHeight="1">
      <c r="A48" s="5" t="s">
        <v>53</v>
      </c>
      <c r="B48" s="1" t="s">
        <v>67</v>
      </c>
      <c r="C48" s="2">
        <f aca="true" t="shared" si="6" ref="C48:H48">C49+C50+C52</f>
        <v>17918.1</v>
      </c>
      <c r="D48" s="2">
        <f t="shared" si="6"/>
        <v>0</v>
      </c>
      <c r="E48" s="2">
        <f t="shared" si="6"/>
        <v>63.8</v>
      </c>
      <c r="F48" s="2">
        <f t="shared" si="6"/>
        <v>0</v>
      </c>
      <c r="G48" s="2">
        <f t="shared" si="6"/>
        <v>780.5</v>
      </c>
      <c r="H48" s="2">
        <f t="shared" si="6"/>
        <v>13.8</v>
      </c>
      <c r="I48" s="11">
        <f>I49+I51+I52</f>
        <v>108957.8</v>
      </c>
      <c r="J48" s="11">
        <f>J49+J52</f>
        <v>93162</v>
      </c>
      <c r="K48" s="11">
        <f t="shared" si="1"/>
        <v>85.5028277002656</v>
      </c>
    </row>
    <row r="49" spans="1:11" ht="15.75">
      <c r="A49" s="6" t="s">
        <v>54</v>
      </c>
      <c r="B49" s="3" t="s">
        <v>22</v>
      </c>
      <c r="C49" s="4">
        <v>13995.1</v>
      </c>
      <c r="D49" s="7"/>
      <c r="E49" s="7">
        <v>63.8</v>
      </c>
      <c r="F49" s="7"/>
      <c r="G49" s="7">
        <v>780.5</v>
      </c>
      <c r="H49" s="7">
        <v>13.8</v>
      </c>
      <c r="I49" s="12">
        <v>108957.8</v>
      </c>
      <c r="J49" s="10">
        <v>93162</v>
      </c>
      <c r="K49" s="11">
        <f t="shared" si="1"/>
        <v>85.5028277002656</v>
      </c>
    </row>
    <row r="50" spans="1:11" ht="18" customHeight="1" hidden="1">
      <c r="A50" s="6" t="s">
        <v>55</v>
      </c>
      <c r="B50" s="3" t="s">
        <v>23</v>
      </c>
      <c r="C50" s="4">
        <v>1573</v>
      </c>
      <c r="D50" s="7"/>
      <c r="E50" s="7"/>
      <c r="F50" s="7"/>
      <c r="G50" s="7"/>
      <c r="H50" s="7"/>
      <c r="I50" s="12"/>
      <c r="J50" s="10"/>
      <c r="K50" s="11" t="e">
        <f t="shared" si="1"/>
        <v>#DIV/0!</v>
      </c>
    </row>
    <row r="51" spans="1:11" ht="18" customHeight="1" hidden="1">
      <c r="A51" s="6" t="s">
        <v>55</v>
      </c>
      <c r="B51" s="3" t="s">
        <v>79</v>
      </c>
      <c r="C51" s="4"/>
      <c r="D51" s="7"/>
      <c r="E51" s="7"/>
      <c r="F51" s="7"/>
      <c r="G51" s="7"/>
      <c r="H51" s="7"/>
      <c r="I51" s="12"/>
      <c r="J51" s="10"/>
      <c r="K51" s="11" t="e">
        <f t="shared" si="1"/>
        <v>#DIV/0!</v>
      </c>
    </row>
    <row r="52" spans="1:11" ht="19.5" customHeight="1" hidden="1">
      <c r="A52" s="6" t="s">
        <v>55</v>
      </c>
      <c r="B52" s="3" t="s">
        <v>81</v>
      </c>
      <c r="C52" s="4">
        <v>2350</v>
      </c>
      <c r="D52" s="7"/>
      <c r="E52" s="7"/>
      <c r="F52" s="7"/>
      <c r="G52" s="7"/>
      <c r="H52" s="7"/>
      <c r="I52" s="12"/>
      <c r="J52" s="10"/>
      <c r="K52" s="11" t="e">
        <f t="shared" si="1"/>
        <v>#DIV/0!</v>
      </c>
    </row>
    <row r="53" spans="1:11" ht="17.25" customHeight="1" hidden="1">
      <c r="A53" s="6" t="s">
        <v>56</v>
      </c>
      <c r="B53" s="3"/>
      <c r="C53" s="4">
        <v>13105</v>
      </c>
      <c r="D53" s="7"/>
      <c r="E53" s="7">
        <v>1520.3</v>
      </c>
      <c r="F53" s="7"/>
      <c r="G53" s="7">
        <v>183.1</v>
      </c>
      <c r="H53" s="7"/>
      <c r="I53" s="12"/>
      <c r="J53" s="10"/>
      <c r="K53" s="11" t="e">
        <f t="shared" si="1"/>
        <v>#DIV/0!</v>
      </c>
    </row>
    <row r="54" spans="1:11" ht="21.75" customHeight="1" hidden="1">
      <c r="A54" s="6" t="s">
        <v>68</v>
      </c>
      <c r="B54" s="3" t="s">
        <v>80</v>
      </c>
      <c r="C54" s="2">
        <v>5287</v>
      </c>
      <c r="D54" s="7"/>
      <c r="E54" s="7"/>
      <c r="F54" s="7"/>
      <c r="G54" s="7"/>
      <c r="H54" s="7"/>
      <c r="I54" s="12">
        <v>0</v>
      </c>
      <c r="J54" s="10">
        <v>0</v>
      </c>
      <c r="K54" s="11" t="e">
        <f t="shared" si="1"/>
        <v>#DIV/0!</v>
      </c>
    </row>
    <row r="55" spans="1:11" ht="15.75">
      <c r="A55" s="5">
        <v>1000</v>
      </c>
      <c r="B55" s="1" t="s">
        <v>25</v>
      </c>
      <c r="C55" s="2" t="e">
        <f>C56+C57+C58+#REF!</f>
        <v>#REF!</v>
      </c>
      <c r="D55" s="2" t="e">
        <f>D56+D57+D58+#REF!</f>
        <v>#REF!</v>
      </c>
      <c r="E55" s="2" t="e">
        <f>E56+E57+E58+#REF!</f>
        <v>#REF!</v>
      </c>
      <c r="F55" s="2" t="e">
        <f>F56+F57+F58+#REF!</f>
        <v>#REF!</v>
      </c>
      <c r="G55" s="2" t="e">
        <f>G56+G57+G58+#REF!</f>
        <v>#REF!</v>
      </c>
      <c r="H55" s="2" t="e">
        <f>H56+H57+H58+#REF!</f>
        <v>#REF!</v>
      </c>
      <c r="I55" s="11">
        <f>I56+I57+I58+I59</f>
        <v>101600.7</v>
      </c>
      <c r="J55" s="11">
        <f>J56+J57+J58+J59</f>
        <v>98872.40000000001</v>
      </c>
      <c r="K55" s="11">
        <f t="shared" si="1"/>
        <v>97.31468385552463</v>
      </c>
    </row>
    <row r="56" spans="1:11" ht="17.25" customHeight="1">
      <c r="A56" s="6">
        <v>1001</v>
      </c>
      <c r="B56" s="3" t="s">
        <v>26</v>
      </c>
      <c r="C56" s="4">
        <v>1067</v>
      </c>
      <c r="D56" s="7"/>
      <c r="E56" s="7"/>
      <c r="F56" s="7"/>
      <c r="G56" s="7"/>
      <c r="H56" s="7"/>
      <c r="I56" s="12">
        <v>8508.7</v>
      </c>
      <c r="J56" s="10">
        <v>8508.3</v>
      </c>
      <c r="K56" s="11">
        <f t="shared" si="1"/>
        <v>99.99529892933113</v>
      </c>
    </row>
    <row r="57" spans="1:11" ht="15.75" customHeight="1">
      <c r="A57" s="6">
        <v>1003</v>
      </c>
      <c r="B57" s="3" t="s">
        <v>27</v>
      </c>
      <c r="C57" s="4">
        <v>10823.3</v>
      </c>
      <c r="D57" s="4">
        <v>15692</v>
      </c>
      <c r="E57" s="7"/>
      <c r="F57" s="7"/>
      <c r="G57" s="7"/>
      <c r="H57" s="7"/>
      <c r="I57" s="12">
        <v>57558.6</v>
      </c>
      <c r="J57" s="10">
        <v>56112.5</v>
      </c>
      <c r="K57" s="11">
        <f t="shared" si="1"/>
        <v>97.48760393755234</v>
      </c>
    </row>
    <row r="58" spans="1:11" ht="15" customHeight="1">
      <c r="A58" s="6">
        <v>1004</v>
      </c>
      <c r="B58" s="3" t="s">
        <v>28</v>
      </c>
      <c r="C58" s="4">
        <v>7212.6</v>
      </c>
      <c r="D58" s="7"/>
      <c r="E58" s="7"/>
      <c r="F58" s="7"/>
      <c r="G58" s="7"/>
      <c r="H58" s="7"/>
      <c r="I58" s="12">
        <v>28933.2</v>
      </c>
      <c r="J58" s="10">
        <v>27698.5</v>
      </c>
      <c r="K58" s="11">
        <f t="shared" si="1"/>
        <v>95.73258402112452</v>
      </c>
    </row>
    <row r="59" spans="1:11" ht="31.5">
      <c r="A59" s="6" t="s">
        <v>102</v>
      </c>
      <c r="B59" s="23" t="s">
        <v>103</v>
      </c>
      <c r="C59" s="4"/>
      <c r="D59" s="7"/>
      <c r="E59" s="7"/>
      <c r="F59" s="7"/>
      <c r="G59" s="7"/>
      <c r="H59" s="7"/>
      <c r="I59" s="12">
        <v>6600.2</v>
      </c>
      <c r="J59" s="10">
        <v>6553.1</v>
      </c>
      <c r="K59" s="11">
        <f t="shared" si="1"/>
        <v>99.2863852610527</v>
      </c>
    </row>
    <row r="60" spans="1:11" ht="15.75" customHeight="1">
      <c r="A60" s="5" t="s">
        <v>69</v>
      </c>
      <c r="B60" s="1" t="s">
        <v>24</v>
      </c>
      <c r="C60" s="4"/>
      <c r="D60" s="7"/>
      <c r="E60" s="7"/>
      <c r="F60" s="7"/>
      <c r="G60" s="7"/>
      <c r="H60" s="7"/>
      <c r="I60" s="11">
        <f>I62+I63+I61</f>
        <v>91822.8</v>
      </c>
      <c r="J60" s="11">
        <f>J62+J63+J61</f>
        <v>87756.8</v>
      </c>
      <c r="K60" s="11">
        <f t="shared" si="1"/>
        <v>95.57190588829789</v>
      </c>
    </row>
    <row r="61" spans="1:11" ht="15.75" customHeight="1">
      <c r="A61" s="6" t="s">
        <v>104</v>
      </c>
      <c r="B61" s="24" t="s">
        <v>105</v>
      </c>
      <c r="C61" s="4"/>
      <c r="D61" s="7"/>
      <c r="E61" s="7"/>
      <c r="F61" s="7"/>
      <c r="G61" s="7"/>
      <c r="H61" s="7"/>
      <c r="I61" s="12">
        <v>26243</v>
      </c>
      <c r="J61" s="12">
        <v>22982.9</v>
      </c>
      <c r="K61" s="11">
        <f t="shared" si="1"/>
        <v>87.57725869755745</v>
      </c>
    </row>
    <row r="62" spans="1:11" ht="16.5" customHeight="1">
      <c r="A62" s="6" t="s">
        <v>70</v>
      </c>
      <c r="B62" s="3" t="s">
        <v>71</v>
      </c>
      <c r="C62" s="4"/>
      <c r="D62" s="7"/>
      <c r="E62" s="7"/>
      <c r="F62" s="7"/>
      <c r="G62" s="7"/>
      <c r="H62" s="7"/>
      <c r="I62" s="12">
        <v>65579.8</v>
      </c>
      <c r="J62" s="10">
        <v>64773.9</v>
      </c>
      <c r="K62" s="11">
        <f t="shared" si="1"/>
        <v>98.77111549593015</v>
      </c>
    </row>
    <row r="63" spans="1:11" ht="32.25" customHeight="1" hidden="1">
      <c r="A63" s="6" t="s">
        <v>72</v>
      </c>
      <c r="B63" s="3" t="s">
        <v>73</v>
      </c>
      <c r="C63" s="4"/>
      <c r="D63" s="7"/>
      <c r="E63" s="7"/>
      <c r="F63" s="7"/>
      <c r="G63" s="7"/>
      <c r="H63" s="7"/>
      <c r="I63" s="12">
        <v>0</v>
      </c>
      <c r="J63" s="10"/>
      <c r="K63" s="11" t="e">
        <f t="shared" si="1"/>
        <v>#DIV/0!</v>
      </c>
    </row>
    <row r="64" spans="1:11" ht="15.75" customHeight="1">
      <c r="A64" s="5" t="s">
        <v>74</v>
      </c>
      <c r="B64" s="1" t="s">
        <v>75</v>
      </c>
      <c r="C64" s="4"/>
      <c r="D64" s="7"/>
      <c r="E64" s="7"/>
      <c r="F64" s="7"/>
      <c r="G64" s="7"/>
      <c r="H64" s="7"/>
      <c r="I64" s="11">
        <f>I65+I66</f>
        <v>2549.5</v>
      </c>
      <c r="J64" s="11">
        <f>J65+J66</f>
        <v>2549.2</v>
      </c>
      <c r="K64" s="11">
        <f t="shared" si="1"/>
        <v>99.98823298686015</v>
      </c>
    </row>
    <row r="65" spans="1:11" ht="16.5" customHeight="1">
      <c r="A65" s="6" t="s">
        <v>76</v>
      </c>
      <c r="B65" s="3" t="s">
        <v>23</v>
      </c>
      <c r="C65" s="4"/>
      <c r="D65" s="7"/>
      <c r="E65" s="7"/>
      <c r="F65" s="7"/>
      <c r="G65" s="7"/>
      <c r="H65" s="7"/>
      <c r="I65" s="12">
        <v>2549.5</v>
      </c>
      <c r="J65" s="10">
        <v>2549.2</v>
      </c>
      <c r="K65" s="11">
        <f t="shared" si="1"/>
        <v>99.98823298686015</v>
      </c>
    </row>
    <row r="66" spans="1:11" ht="0" customHeight="1" hidden="1">
      <c r="A66" s="6" t="s">
        <v>77</v>
      </c>
      <c r="B66" s="3" t="s">
        <v>78</v>
      </c>
      <c r="C66" s="4"/>
      <c r="D66" s="7"/>
      <c r="E66" s="7"/>
      <c r="F66" s="7"/>
      <c r="G66" s="7"/>
      <c r="H66" s="7"/>
      <c r="I66" s="12">
        <v>0</v>
      </c>
      <c r="J66" s="10"/>
      <c r="K66" s="11" t="e">
        <f t="shared" si="1"/>
        <v>#DIV/0!</v>
      </c>
    </row>
    <row r="67" spans="1:11" s="16" customFormat="1" ht="30" customHeight="1" hidden="1">
      <c r="A67" s="5" t="s">
        <v>87</v>
      </c>
      <c r="B67" s="1" t="s">
        <v>5</v>
      </c>
      <c r="C67" s="2"/>
      <c r="D67" s="8"/>
      <c r="E67" s="8"/>
      <c r="F67" s="8"/>
      <c r="G67" s="8"/>
      <c r="H67" s="8"/>
      <c r="I67" s="11">
        <f>I68</f>
        <v>0</v>
      </c>
      <c r="J67" s="11">
        <f>J68</f>
        <v>0</v>
      </c>
      <c r="K67" s="11" t="e">
        <f t="shared" si="1"/>
        <v>#DIV/0!</v>
      </c>
    </row>
    <row r="68" spans="1:11" s="17" customFormat="1" ht="30" customHeight="1" hidden="1">
      <c r="A68" s="6" t="s">
        <v>88</v>
      </c>
      <c r="B68" s="3" t="s">
        <v>89</v>
      </c>
      <c r="C68" s="4"/>
      <c r="D68" s="7"/>
      <c r="E68" s="7"/>
      <c r="F68" s="7"/>
      <c r="G68" s="7"/>
      <c r="H68" s="7"/>
      <c r="I68" s="12">
        <v>0</v>
      </c>
      <c r="J68" s="10">
        <v>0</v>
      </c>
      <c r="K68" s="11" t="e">
        <f t="shared" si="1"/>
        <v>#DIV/0!</v>
      </c>
    </row>
    <row r="69" spans="1:11" s="17" customFormat="1" ht="30" customHeight="1">
      <c r="A69" s="5" t="s">
        <v>87</v>
      </c>
      <c r="B69" s="1" t="s">
        <v>115</v>
      </c>
      <c r="C69" s="2"/>
      <c r="D69" s="8"/>
      <c r="E69" s="8"/>
      <c r="F69" s="8"/>
      <c r="G69" s="8"/>
      <c r="H69" s="8"/>
      <c r="I69" s="11">
        <f>I70</f>
        <v>5140</v>
      </c>
      <c r="J69" s="11">
        <f>J70</f>
        <v>5134.1</v>
      </c>
      <c r="K69" s="11">
        <f t="shared" si="1"/>
        <v>99.88521400778211</v>
      </c>
    </row>
    <row r="70" spans="1:11" s="17" customFormat="1" ht="31.5">
      <c r="A70" s="6" t="s">
        <v>88</v>
      </c>
      <c r="B70" s="3" t="s">
        <v>116</v>
      </c>
      <c r="C70" s="4"/>
      <c r="D70" s="7"/>
      <c r="E70" s="7"/>
      <c r="F70" s="7"/>
      <c r="G70" s="7"/>
      <c r="H70" s="7"/>
      <c r="I70" s="12">
        <v>5140</v>
      </c>
      <c r="J70" s="10">
        <v>5134.1</v>
      </c>
      <c r="K70" s="11">
        <f t="shared" si="1"/>
        <v>99.88521400778211</v>
      </c>
    </row>
    <row r="71" spans="1:11" ht="15.75">
      <c r="A71" s="1"/>
      <c r="B71" s="1" t="s">
        <v>29</v>
      </c>
      <c r="C71" s="8" t="e">
        <f>C13+C26+C30+C34+C41+C48+#REF!+C55</f>
        <v>#REF!</v>
      </c>
      <c r="D71" s="8" t="e">
        <f>D13+D26+D30+D34+D41+D48+#REF!+D55</f>
        <v>#REF!</v>
      </c>
      <c r="E71" s="8" t="e">
        <f>E13+E26+E30+E34+E41+E48+#REF!+E55</f>
        <v>#REF!</v>
      </c>
      <c r="F71" s="8" t="e">
        <f>F13+F26+F30+F34+F41+F48+#REF!+F55</f>
        <v>#REF!</v>
      </c>
      <c r="G71" s="8" t="e">
        <f>G13+G26+G30+G34+G41+G48+#REF!+G55</f>
        <v>#REF!</v>
      </c>
      <c r="H71" s="8" t="e">
        <f>H13+H26+H30+H34+H41+H48+#REF!+H55</f>
        <v>#REF!</v>
      </c>
      <c r="I71" s="11">
        <f>I13+I26+I30+I34+I41+I48+I55+I60+I64+I67+I69+I39</f>
        <v>1946473.8</v>
      </c>
      <c r="J71" s="11">
        <f>J13+J26+J30+J34+J41+J48+J55+J60+J64+J67+J69+J39</f>
        <v>1821876.3</v>
      </c>
      <c r="K71" s="11">
        <f t="shared" si="1"/>
        <v>93.5988092929892</v>
      </c>
    </row>
  </sheetData>
  <sheetProtection/>
  <mergeCells count="11">
    <mergeCell ref="A1:K1"/>
    <mergeCell ref="A2:K2"/>
    <mergeCell ref="A4:K4"/>
    <mergeCell ref="B6:K6"/>
    <mergeCell ref="I3:K3"/>
    <mergeCell ref="I5:K5"/>
    <mergeCell ref="A11:A12"/>
    <mergeCell ref="D11:H11"/>
    <mergeCell ref="B11:B12"/>
    <mergeCell ref="I11:K11"/>
    <mergeCell ref="A7:K7"/>
  </mergeCells>
  <printOptions/>
  <pageMargins left="1.062992125984252" right="0.3937007874015748" top="0.7874015748031497" bottom="0.7874015748031497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Косенкова</cp:lastModifiedBy>
  <cp:lastPrinted>2021-03-03T09:20:34Z</cp:lastPrinted>
  <dcterms:created xsi:type="dcterms:W3CDTF">2008-04-16T04:01:17Z</dcterms:created>
  <dcterms:modified xsi:type="dcterms:W3CDTF">2021-03-03T09:20:42Z</dcterms:modified>
  <cp:category/>
  <cp:version/>
  <cp:contentType/>
  <cp:contentStatus/>
</cp:coreProperties>
</file>