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19 ДУМА" sheetId="1" r:id="rId1"/>
  </sheets>
  <definedNames/>
  <calcPr fullCalcOnLoad="1"/>
</workbook>
</file>

<file path=xl/sharedStrings.xml><?xml version="1.0" encoding="utf-8"?>
<sst xmlns="http://schemas.openxmlformats.org/spreadsheetml/2006/main" count="244" uniqueCount="198">
  <si>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</si>
  <si>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</si>
  <si>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</si>
  <si>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</si>
  <si>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</si>
  <si>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</si>
  <si>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</si>
  <si>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</si>
  <si>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</si>
  <si>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</si>
  <si>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</si>
  <si>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</si>
  <si>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</si>
  <si>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</si>
  <si>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</si>
  <si>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</si>
  <si>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</si>
  <si>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</si>
  <si>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</si>
  <si>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</si>
  <si>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</si>
  <si>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</si>
  <si>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</si>
  <si>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</si>
  <si>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</si>
  <si>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</si>
  <si>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</si>
  <si>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</si>
  <si>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</si>
  <si>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</si>
  <si>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</si>
  <si>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</si>
  <si>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</si>
  <si>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</si>
  <si>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</si>
  <si>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</si>
  <si>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</si>
  <si>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</si>
  <si>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</si>
  <si>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</si>
  <si>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</si>
  <si>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</si>
  <si>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</si>
  <si>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</si>
  <si>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</si>
  <si>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</si>
  <si>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</si>
  <si>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</si>
  <si>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</si>
  <si>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</si>
  <si>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</si>
  <si>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</si>
  <si>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</si>
  <si>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</si>
  <si>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</si>
  <si>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</si>
  <si>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</si>
  <si>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</si>
  <si>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</si>
  <si>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</si>
  <si>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</si>
  <si>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</si>
  <si>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</si>
  <si>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</si>
  <si>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</si>
  <si>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</si>
  <si>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</si>
  <si>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</si>
  <si>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</si>
  <si>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</si>
  <si>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</si>
  <si>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</si>
  <si>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</si>
  <si>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</si>
  <si>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</si>
  <si>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</si>
  <si>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</si>
  <si>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</si>
  <si>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</si>
  <si>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</si>
  <si>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</si>
  <si>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</si>
  <si>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</si>
  <si>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</si>
  <si>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000 1 16 90000 00 0000 140</t>
  </si>
  <si>
    <t>Прочие поступления от денежных взысканий (штрафов) и иных сумм в возмещение ущерба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</si>
  <si>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</si>
  <si>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</si>
  <si>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</si>
  <si>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</si>
  <si>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</si>
  <si>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</si>
  <si>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</si>
  <si>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</si>
  <si>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</si>
  <si>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</si>
  <si>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</si>
  <si>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</si>
  <si>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</si>
  <si>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</si>
  <si>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</si>
  <si>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</si>
  <si>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</si>
  <si>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</si>
  <si>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</si>
  <si>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</si>
  <si>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</si>
  <si>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</si>
  <si>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</si>
  <si>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</si>
  <si>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</si>
  <si>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</si>
  <si>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</si>
  <si>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</si>
  <si>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</si>
  <si>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</si>
  <si>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</si>
  <si>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</si>
  <si>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</si>
  <si>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</si>
  <si>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</si>
  <si>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</si>
  <si>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</si>
  <si>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</si>
  <si>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</si>
  <si>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</si>
  <si>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</si>
  <si>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% исполне- 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</si>
  <si>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</si>
  <si>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Развитие общественной инфраструктуры муниципального значения</t>
  </si>
  <si>
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</si>
  <si>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</si>
  <si>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</si>
  <si>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</si>
  <si>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</si>
  <si>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</si>
  <si>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</si>
  <si>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</si>
  <si>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Приложение № 1 
к Решению Михайловской городской Думы Волгоградской области
"Об исполнении бюджета городского округа
 город Михайловка  Волгоградской области за 2019 год"</t>
  </si>
  <si>
    <t>за 2019 год</t>
  </si>
  <si>
    <t>000 1 05 01000 00 0000 110</t>
  </si>
  <si>
    <t>Налог, взимаемый в связи с применением упрощенной системы налогообложения</t>
  </si>
  <si>
    <t>000 1 16 23000 00 0000 140</t>
  </si>
  <si>
    <t>Доходы от возмещения ущерба при возникновении страховых случаев</t>
  </si>
  <si>
    <t>000 1 16 35000 00 0000 140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</si>
  <si>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</si>
  <si>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электроэнергетике</t>
  </si>
  <si>
    <t>000 2 02 10000 00 0000 150</t>
  </si>
  <si>
    <t>000 2 02 15002 04 0000 150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</si>
  <si>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11 месяцев 2019 года</t>
  </si>
  <si>
    <t>Дотация на поддержку мер по обеспечению сбалансированности местных бюджетов для решения отдельных вопросов местного значения в сфере культуры и иных вопросов местного значения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</si>
  <si>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</t>
  </si>
  <si>
    <t>Дотация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обязательств консолидированных бюджетов муниципальных районов (бюджетов городских округов) Волгоградской области</t>
  </si>
  <si>
    <t>000 2 02 20041 04 0000 150</t>
  </si>
  <si>
    <t>000 2 02 20000 00 0000 150</t>
  </si>
  <si>
    <t>Субсидии бюджетам муниципальных образований Волгоградской области на реализацию мероприятий в сфере дорожной деятельности на 2019 год и на плановый период 2020 и 2021 годов</t>
  </si>
  <si>
    <t>Капитальный ремонт и ремонт автомобильных дорог общего пользования местного значения</t>
  </si>
  <si>
    <t>Реализация мероприятий в сфере дорожной деятельности с целью организации освещения улично-дорожной сети</t>
  </si>
  <si>
    <t>000 2 02 25027 04 0000 150</t>
  </si>
  <si>
    <t>000 2 02 25097 04 0000 150</t>
  </si>
  <si>
    <t>000 2 02 25497 04 0000 150</t>
  </si>
  <si>
    <t>000 2 02 25519 04 0000 150</t>
  </si>
  <si>
    <t>000 2 02 25527 04 0000 150</t>
  </si>
  <si>
    <t>000 2 02 25555 04 0000 150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</si>
  <si>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</si>
  <si>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</si>
  <si>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</si>
  <si>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</si>
  <si>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</si>
  <si>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Реализация мероприятий в области обращения с отходами и ликвидацией накопленного экологического ущерба</t>
  </si>
  <si>
    <t>Субсидии на проведение ремонта, приобретение оборудования и (или) оснащения с целью открытия мест для детей в возрасте от 2 месяцев до 3 лет в образовательных организациях, реализующих программы дошкольного образования</t>
  </si>
  <si>
    <t>Субсидии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</si>
  <si>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</si>
  <si>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</si>
  <si>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</si>
  <si>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</si>
  <si>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</si>
  <si>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</si>
  <si>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</si>
  <si>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000 2 02 45479 04 0000 150</t>
  </si>
  <si>
    <t>000 2 02 45519 04 0000 150</t>
  </si>
  <si>
    <t>Мероприятия по государственной поддержке лучших работников сельских учреждений культуры</t>
  </si>
  <si>
    <t>Мероприятия по государственной поддержке лучших сельских учреждений культуры</t>
  </si>
  <si>
    <t>000 2 02 45550 04 0000 150</t>
  </si>
  <si>
    <t>Межбюджетные трансферты, передаваемые бюджетам городских округов на поддержку отрасли культуры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</si>
  <si>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</si>
  <si>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000 2 02 49999 04 0000 150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</si>
  <si>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</si>
  <si>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Межбюджетные трансферты, передаваемые бюджетам городских округов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</si>
  <si>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000 2 19 60010 04 0000 150</t>
  </si>
  <si>
    <t>Доходы от оказания платных услуг и компенсации затрат государства</t>
  </si>
  <si>
    <t>000 1 16 41000 01 0000 140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</si>
  <si>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</si>
  <si>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поддержку отраслей культуры</t>
  </si>
  <si>
    <t>Субсидии бюджетам городских округов на реализацию программ формирования современной городской среды</t>
  </si>
  <si>
    <t>Субвенции из областного бюджета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</si>
  <si>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000 2 07 04020 04 0000 150</t>
  </si>
  <si>
    <t>000 2 07 04050 04 0000 150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</si>
</sst>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7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486150" y="4019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4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1.625" style="19" customWidth="1"/>
    <col min="2" max="2" width="28.00390625" style="14" customWidth="1"/>
    <col min="3" max="3" width="61.625" style="19" customWidth="1"/>
    <col min="4" max="4" width="13.875" style="21" customWidth="1"/>
    <col min="5" max="5" width="13.875" style="26" customWidth="1"/>
    <col min="6" max="6" width="10.375" style="26" customWidth="1"/>
    <col min="7" max="16384" width="9.125" style="19" customWidth="1"/>
  </cols>
  <sheetData>
    <row r="1" spans="2:6" ht="84" customHeight="1">
      <c r="B1" s="10"/>
      <c r="C1" s="10"/>
      <c r="D1" s="31" t="s">
        <v>138</v>
      </c>
      <c r="E1" s="31"/>
      <c r="F1" s="31"/>
    </row>
    <row r="2" spans="2:6" ht="20.25" customHeight="1">
      <c r="B2" s="30" t="s">
        <v>3</v>
      </c>
      <c r="C2" s="30"/>
      <c r="D2" s="30"/>
      <c r="E2" s="30"/>
      <c r="F2" s="30"/>
    </row>
    <row r="3" spans="2:6" ht="19.5" customHeight="1">
      <c r="B3" s="30" t="s">
        <v>99</v>
      </c>
      <c r="C3" s="30"/>
      <c r="D3" s="30"/>
      <c r="E3" s="30"/>
      <c r="F3" s="30"/>
    </row>
    <row r="4" spans="2:6" ht="19.5" customHeight="1">
      <c r="B4" s="30" t="s">
        <v>2</v>
      </c>
      <c r="C4" s="30"/>
      <c r="D4" s="30"/>
      <c r="E4" s="30"/>
      <c r="F4" s="30"/>
    </row>
    <row r="5" spans="2:6" ht="19.5" customHeight="1">
      <c r="B5" s="30" t="s">
        <v>139</v>
      </c>
      <c r="C5" s="30"/>
      <c r="D5" s="30"/>
      <c r="E5" s="30"/>
      <c r="F5" s="30"/>
    </row>
    <row r="6" spans="2:6" s="21" customFormat="1" ht="13.5" customHeight="1">
      <c r="B6" s="11"/>
      <c r="C6" s="20"/>
      <c r="D6" s="20"/>
      <c r="E6" s="28" t="s">
        <v>62</v>
      </c>
      <c r="F6" s="29"/>
    </row>
    <row r="7" spans="2:6" s="10" customFormat="1" ht="77.25" customHeight="1">
      <c r="B7" s="1" t="s">
        <v>60</v>
      </c>
      <c r="C7" s="2" t="s">
        <v>61</v>
      </c>
      <c r="D7" s="6" t="s">
        <v>50</v>
      </c>
      <c r="E7" s="2" t="s">
        <v>3</v>
      </c>
      <c r="F7" s="2" t="s">
        <v>127</v>
      </c>
    </row>
    <row r="8" spans="2:6" s="22" customFormat="1" ht="15.75">
      <c r="B8" s="1" t="s">
        <v>29</v>
      </c>
      <c r="C8" s="4" t="s">
        <v>44</v>
      </c>
      <c r="D8" s="7">
        <f>D9+D10+D11+D16+D19+D22+D23+D27+D29+D32+D36+D51</f>
        <v>799827</v>
      </c>
      <c r="E8" s="7">
        <f>E9+E10+E11+E16+E19+E22+E23+E27+E29+E32+E36+E51</f>
        <v>719827.0000000001</v>
      </c>
      <c r="F8" s="7">
        <f>E8/D8*100</f>
        <v>89.99783703225825</v>
      </c>
    </row>
    <row r="9" spans="2:6" s="23" customFormat="1" ht="15.75">
      <c r="B9" s="1" t="s">
        <v>13</v>
      </c>
      <c r="C9" s="4" t="s">
        <v>9</v>
      </c>
      <c r="D9" s="7">
        <v>449951.7</v>
      </c>
      <c r="E9" s="7">
        <v>367817.6</v>
      </c>
      <c r="F9" s="7">
        <f aca="true" t="shared" si="0" ref="F9:F71">E9/D9*100</f>
        <v>81.7460185170986</v>
      </c>
    </row>
    <row r="10" spans="2:6" s="23" customFormat="1" ht="31.5">
      <c r="B10" s="1" t="s">
        <v>88</v>
      </c>
      <c r="C10" s="4" t="s">
        <v>89</v>
      </c>
      <c r="D10" s="7">
        <v>39043</v>
      </c>
      <c r="E10" s="7">
        <v>43625.5</v>
      </c>
      <c r="F10" s="7">
        <f t="shared" si="0"/>
        <v>111.73705913992265</v>
      </c>
    </row>
    <row r="11" spans="2:6" s="24" customFormat="1" ht="31.5">
      <c r="B11" s="1" t="s">
        <v>14</v>
      </c>
      <c r="C11" s="4" t="s">
        <v>36</v>
      </c>
      <c r="D11" s="7">
        <f>D12+D13+D14+D15</f>
        <v>78015</v>
      </c>
      <c r="E11" s="7">
        <f>E12+E13+E14+E15</f>
        <v>76551.7</v>
      </c>
      <c r="F11" s="7">
        <f t="shared" si="0"/>
        <v>98.12433506376979</v>
      </c>
    </row>
    <row r="12" spans="2:6" s="23" customFormat="1" ht="31.5">
      <c r="B12" s="3" t="s">
        <v>140</v>
      </c>
      <c r="C12" s="5" t="s">
        <v>141</v>
      </c>
      <c r="D12" s="8">
        <v>4500</v>
      </c>
      <c r="E12" s="8">
        <v>4550.1</v>
      </c>
      <c r="F12" s="8">
        <f t="shared" si="0"/>
        <v>101.11333333333334</v>
      </c>
    </row>
    <row r="13" spans="2:6" s="23" customFormat="1" ht="31.5">
      <c r="B13" s="3" t="s">
        <v>43</v>
      </c>
      <c r="C13" s="5" t="s">
        <v>15</v>
      </c>
      <c r="D13" s="8">
        <v>45883</v>
      </c>
      <c r="E13" s="8">
        <v>44412.9</v>
      </c>
      <c r="F13" s="8">
        <f t="shared" si="0"/>
        <v>96.79598108231808</v>
      </c>
    </row>
    <row r="14" spans="2:6" s="23" customFormat="1" ht="15.75">
      <c r="B14" s="3" t="s">
        <v>16</v>
      </c>
      <c r="C14" s="5" t="s">
        <v>30</v>
      </c>
      <c r="D14" s="8">
        <v>25400</v>
      </c>
      <c r="E14" s="8">
        <v>25469.3</v>
      </c>
      <c r="F14" s="8">
        <f t="shared" si="0"/>
        <v>100.27283464566929</v>
      </c>
    </row>
    <row r="15" spans="2:6" s="23" customFormat="1" ht="31.5">
      <c r="B15" s="3" t="s">
        <v>48</v>
      </c>
      <c r="C15" s="5" t="s">
        <v>49</v>
      </c>
      <c r="D15" s="8">
        <v>2232</v>
      </c>
      <c r="E15" s="8">
        <v>2119.4</v>
      </c>
      <c r="F15" s="8">
        <f t="shared" si="0"/>
        <v>94.95519713261649</v>
      </c>
    </row>
    <row r="16" spans="2:6" s="24" customFormat="1" ht="15.75">
      <c r="B16" s="1" t="s">
        <v>17</v>
      </c>
      <c r="C16" s="4" t="s">
        <v>10</v>
      </c>
      <c r="D16" s="7">
        <f>D17+D18</f>
        <v>93230</v>
      </c>
      <c r="E16" s="7">
        <f>E17+E18</f>
        <v>92642.29999999999</v>
      </c>
      <c r="F16" s="7">
        <f t="shared" si="0"/>
        <v>99.36962351174513</v>
      </c>
    </row>
    <row r="17" spans="2:6" s="23" customFormat="1" ht="15.75">
      <c r="B17" s="3" t="s">
        <v>31</v>
      </c>
      <c r="C17" s="5" t="s">
        <v>4</v>
      </c>
      <c r="D17" s="8">
        <v>19200</v>
      </c>
      <c r="E17" s="8">
        <v>19041.4</v>
      </c>
      <c r="F17" s="8">
        <f t="shared" si="0"/>
        <v>99.17395833333335</v>
      </c>
    </row>
    <row r="18" spans="2:6" s="23" customFormat="1" ht="15.75">
      <c r="B18" s="3" t="s">
        <v>32</v>
      </c>
      <c r="C18" s="5" t="s">
        <v>8</v>
      </c>
      <c r="D18" s="8">
        <v>74030</v>
      </c>
      <c r="E18" s="8">
        <v>73600.9</v>
      </c>
      <c r="F18" s="8">
        <f t="shared" si="0"/>
        <v>99.42037012022152</v>
      </c>
    </row>
    <row r="19" spans="2:6" s="24" customFormat="1" ht="15.75">
      <c r="B19" s="1" t="s">
        <v>18</v>
      </c>
      <c r="C19" s="4" t="s">
        <v>19</v>
      </c>
      <c r="D19" s="7">
        <f>D20+D21</f>
        <v>9430</v>
      </c>
      <c r="E19" s="7">
        <f>E20+E21</f>
        <v>6995.8</v>
      </c>
      <c r="F19" s="7">
        <f t="shared" si="0"/>
        <v>74.18663838812301</v>
      </c>
    </row>
    <row r="20" spans="2:6" s="23" customFormat="1" ht="31.5">
      <c r="B20" s="3" t="s">
        <v>33</v>
      </c>
      <c r="C20" s="5" t="s">
        <v>34</v>
      </c>
      <c r="D20" s="8">
        <v>9390</v>
      </c>
      <c r="E20" s="8">
        <v>6955.8</v>
      </c>
      <c r="F20" s="8">
        <f t="shared" si="0"/>
        <v>74.07667731629392</v>
      </c>
    </row>
    <row r="21" spans="2:6" s="23" customFormat="1" ht="47.25">
      <c r="B21" s="3" t="s">
        <v>35</v>
      </c>
      <c r="C21" s="5" t="s">
        <v>5</v>
      </c>
      <c r="D21" s="8">
        <v>40</v>
      </c>
      <c r="E21" s="8">
        <v>40</v>
      </c>
      <c r="F21" s="8">
        <f t="shared" si="0"/>
        <v>100</v>
      </c>
    </row>
    <row r="22" spans="2:6" s="24" customFormat="1" ht="31.5">
      <c r="B22" s="1" t="s">
        <v>0</v>
      </c>
      <c r="C22" s="4" t="s">
        <v>1</v>
      </c>
      <c r="D22" s="7">
        <v>0</v>
      </c>
      <c r="E22" s="7">
        <v>0.7</v>
      </c>
      <c r="F22" s="7"/>
    </row>
    <row r="23" spans="2:6" s="24" customFormat="1" ht="31.5">
      <c r="B23" s="1" t="s">
        <v>20</v>
      </c>
      <c r="C23" s="4" t="s">
        <v>12</v>
      </c>
      <c r="D23" s="7">
        <f>D24+D25+D26</f>
        <v>97875.5</v>
      </c>
      <c r="E23" s="7">
        <f>E24+E25+E26</f>
        <v>98673.20000000001</v>
      </c>
      <c r="F23" s="7">
        <f t="shared" si="0"/>
        <v>100.81501499353772</v>
      </c>
    </row>
    <row r="24" spans="2:6" s="23" customFormat="1" ht="94.5">
      <c r="B24" s="3" t="s">
        <v>21</v>
      </c>
      <c r="C24" s="25" t="s">
        <v>46</v>
      </c>
      <c r="D24" s="8">
        <v>93009</v>
      </c>
      <c r="E24" s="8">
        <v>93693</v>
      </c>
      <c r="F24" s="8">
        <f t="shared" si="0"/>
        <v>100.73541270199658</v>
      </c>
    </row>
    <row r="25" spans="2:6" s="23" customFormat="1" ht="31.5">
      <c r="B25" s="3" t="s">
        <v>54</v>
      </c>
      <c r="C25" s="25" t="s">
        <v>22</v>
      </c>
      <c r="D25" s="8">
        <v>800</v>
      </c>
      <c r="E25" s="8">
        <v>803.1</v>
      </c>
      <c r="F25" s="8">
        <f t="shared" si="0"/>
        <v>100.3875</v>
      </c>
    </row>
    <row r="26" spans="2:6" s="23" customFormat="1" ht="94.5">
      <c r="B26" s="3" t="s">
        <v>39</v>
      </c>
      <c r="C26" s="25" t="s">
        <v>47</v>
      </c>
      <c r="D26" s="8">
        <v>4066.5</v>
      </c>
      <c r="E26" s="8">
        <v>4177.1</v>
      </c>
      <c r="F26" s="8">
        <f t="shared" si="0"/>
        <v>102.71978359768843</v>
      </c>
    </row>
    <row r="27" spans="2:6" s="24" customFormat="1" ht="15.75">
      <c r="B27" s="1" t="s">
        <v>23</v>
      </c>
      <c r="C27" s="4" t="s">
        <v>55</v>
      </c>
      <c r="D27" s="7">
        <f>D28</f>
        <v>1200</v>
      </c>
      <c r="E27" s="7">
        <f>E28</f>
        <v>1138.9</v>
      </c>
      <c r="F27" s="7">
        <f t="shared" si="0"/>
        <v>94.90833333333335</v>
      </c>
    </row>
    <row r="28" spans="2:6" s="23" customFormat="1" ht="15.75">
      <c r="B28" s="3" t="s">
        <v>63</v>
      </c>
      <c r="C28" s="5" t="s">
        <v>64</v>
      </c>
      <c r="D28" s="8">
        <v>1200</v>
      </c>
      <c r="E28" s="8">
        <v>1138.9</v>
      </c>
      <c r="F28" s="8">
        <f t="shared" si="0"/>
        <v>94.90833333333335</v>
      </c>
    </row>
    <row r="29" spans="2:6" s="24" customFormat="1" ht="31.5">
      <c r="B29" s="1" t="s">
        <v>24</v>
      </c>
      <c r="C29" s="4" t="s">
        <v>190</v>
      </c>
      <c r="D29" s="7">
        <f>D30+D31</f>
        <v>11931.5</v>
      </c>
      <c r="E29" s="7">
        <f>E30+E31</f>
        <v>11504.8</v>
      </c>
      <c r="F29" s="7">
        <f t="shared" si="0"/>
        <v>96.423752252441</v>
      </c>
    </row>
    <row r="30" spans="2:6" s="23" customFormat="1" ht="15.75">
      <c r="B30" s="3" t="s">
        <v>65</v>
      </c>
      <c r="C30" s="5" t="s">
        <v>66</v>
      </c>
      <c r="D30" s="8">
        <v>10035.5</v>
      </c>
      <c r="E30" s="8">
        <v>9385.6</v>
      </c>
      <c r="F30" s="8">
        <f t="shared" si="0"/>
        <v>93.52398983608191</v>
      </c>
    </row>
    <row r="31" spans="2:6" s="23" customFormat="1" ht="15.75">
      <c r="B31" s="3" t="s">
        <v>67</v>
      </c>
      <c r="C31" s="5" t="s">
        <v>68</v>
      </c>
      <c r="D31" s="8">
        <v>1896</v>
      </c>
      <c r="E31" s="8">
        <v>2119.2</v>
      </c>
      <c r="F31" s="8">
        <f t="shared" si="0"/>
        <v>111.77215189873418</v>
      </c>
    </row>
    <row r="32" spans="2:6" s="23" customFormat="1" ht="31.5">
      <c r="B32" s="1" t="s">
        <v>56</v>
      </c>
      <c r="C32" s="4" t="s">
        <v>25</v>
      </c>
      <c r="D32" s="7">
        <f>D33+D34+D35</f>
        <v>9550.3</v>
      </c>
      <c r="E32" s="7">
        <f>E33+E34+E35</f>
        <v>9907</v>
      </c>
      <c r="F32" s="7">
        <f t="shared" si="0"/>
        <v>103.73496120540717</v>
      </c>
    </row>
    <row r="33" spans="2:6" s="23" customFormat="1" ht="94.5">
      <c r="B33" s="3" t="s">
        <v>69</v>
      </c>
      <c r="C33" s="5" t="s">
        <v>90</v>
      </c>
      <c r="D33" s="8">
        <v>5862.3</v>
      </c>
      <c r="E33" s="8">
        <v>6282.7</v>
      </c>
      <c r="F33" s="8">
        <f t="shared" si="0"/>
        <v>107.17124678027395</v>
      </c>
    </row>
    <row r="34" spans="2:6" s="23" customFormat="1" ht="31.5">
      <c r="B34" s="3" t="s">
        <v>70</v>
      </c>
      <c r="C34" s="5" t="s">
        <v>91</v>
      </c>
      <c r="D34" s="8">
        <v>3528</v>
      </c>
      <c r="E34" s="8">
        <v>3463.9</v>
      </c>
      <c r="F34" s="8">
        <f t="shared" si="0"/>
        <v>98.18310657596372</v>
      </c>
    </row>
    <row r="35" spans="2:6" s="23" customFormat="1" ht="78.75">
      <c r="B35" s="3" t="s">
        <v>103</v>
      </c>
      <c r="C35" s="5" t="s">
        <v>104</v>
      </c>
      <c r="D35" s="8">
        <v>160</v>
      </c>
      <c r="E35" s="8">
        <v>160.4</v>
      </c>
      <c r="F35" s="8">
        <f t="shared" si="0"/>
        <v>100.25</v>
      </c>
    </row>
    <row r="36" spans="2:6" s="24" customFormat="1" ht="15.75">
      <c r="B36" s="1" t="s">
        <v>26</v>
      </c>
      <c r="C36" s="4" t="s">
        <v>27</v>
      </c>
      <c r="D36" s="7">
        <f>D37+D38+D39+D40+D41+D42+D43+D44+D45+D46+D47+D48+D49+D50</f>
        <v>9600</v>
      </c>
      <c r="E36" s="7">
        <f>E37+E38+E39+E40+E41+E42+E43+E44+E45+E46+E47+E48+E49+E50</f>
        <v>10894.599999999999</v>
      </c>
      <c r="F36" s="7">
        <f t="shared" si="0"/>
        <v>113.48541666666665</v>
      </c>
    </row>
    <row r="37" spans="2:6" s="23" customFormat="1" ht="31.5">
      <c r="B37" s="3" t="s">
        <v>72</v>
      </c>
      <c r="C37" s="5" t="s">
        <v>71</v>
      </c>
      <c r="D37" s="8">
        <v>189.7</v>
      </c>
      <c r="E37" s="8">
        <v>182.4</v>
      </c>
      <c r="F37" s="8">
        <f t="shared" si="0"/>
        <v>96.15181866104376</v>
      </c>
    </row>
    <row r="38" spans="2:6" s="26" customFormat="1" ht="63">
      <c r="B38" s="3" t="s">
        <v>92</v>
      </c>
      <c r="C38" s="5" t="s">
        <v>93</v>
      </c>
      <c r="D38" s="8">
        <v>390</v>
      </c>
      <c r="E38" s="8">
        <v>435.1</v>
      </c>
      <c r="F38" s="8">
        <f t="shared" si="0"/>
        <v>111.56410256410257</v>
      </c>
    </row>
    <row r="39" spans="2:6" s="26" customFormat="1" ht="47.25">
      <c r="B39" s="3" t="s">
        <v>125</v>
      </c>
      <c r="C39" s="5" t="s">
        <v>126</v>
      </c>
      <c r="D39" s="8">
        <v>1</v>
      </c>
      <c r="E39" s="8">
        <v>1.1</v>
      </c>
      <c r="F39" s="8">
        <f t="shared" si="0"/>
        <v>110.00000000000001</v>
      </c>
    </row>
    <row r="40" spans="2:6" s="26" customFormat="1" ht="31.5">
      <c r="B40" s="3" t="s">
        <v>142</v>
      </c>
      <c r="C40" s="5" t="s">
        <v>143</v>
      </c>
      <c r="D40" s="8">
        <v>195</v>
      </c>
      <c r="E40" s="8">
        <v>212.8</v>
      </c>
      <c r="F40" s="8">
        <f t="shared" si="0"/>
        <v>109.12820512820514</v>
      </c>
    </row>
    <row r="41" spans="2:6" s="23" customFormat="1" ht="126">
      <c r="B41" s="3" t="s">
        <v>73</v>
      </c>
      <c r="C41" s="5" t="s">
        <v>100</v>
      </c>
      <c r="D41" s="8">
        <v>101.8</v>
      </c>
      <c r="E41" s="8">
        <v>109.6</v>
      </c>
      <c r="F41" s="8">
        <f t="shared" si="0"/>
        <v>107.66208251473476</v>
      </c>
    </row>
    <row r="42" spans="2:6" s="23" customFormat="1" ht="63">
      <c r="B42" s="3" t="s">
        <v>74</v>
      </c>
      <c r="C42" s="5" t="s">
        <v>75</v>
      </c>
      <c r="D42" s="8">
        <v>1680</v>
      </c>
      <c r="E42" s="8">
        <v>1742.1</v>
      </c>
      <c r="F42" s="8">
        <f t="shared" si="0"/>
        <v>103.69642857142856</v>
      </c>
    </row>
    <row r="43" spans="2:6" s="23" customFormat="1" ht="31.5">
      <c r="B43" s="3" t="s">
        <v>76</v>
      </c>
      <c r="C43" s="5" t="s">
        <v>77</v>
      </c>
      <c r="D43" s="8">
        <v>37</v>
      </c>
      <c r="E43" s="8">
        <v>37.1</v>
      </c>
      <c r="F43" s="8">
        <f t="shared" si="0"/>
        <v>100.27027027027027</v>
      </c>
    </row>
    <row r="44" spans="2:6" s="23" customFormat="1" ht="63">
      <c r="B44" s="3" t="s">
        <v>94</v>
      </c>
      <c r="C44" s="5" t="s">
        <v>95</v>
      </c>
      <c r="D44" s="8">
        <v>140</v>
      </c>
      <c r="E44" s="8">
        <v>154.7</v>
      </c>
      <c r="F44" s="8">
        <f t="shared" si="0"/>
        <v>110.5</v>
      </c>
    </row>
    <row r="45" spans="2:6" s="23" customFormat="1" ht="31.5">
      <c r="B45" s="3" t="s">
        <v>144</v>
      </c>
      <c r="C45" s="5" t="s">
        <v>145</v>
      </c>
      <c r="D45" s="8">
        <v>0.5</v>
      </c>
      <c r="E45" s="8">
        <v>0.5</v>
      </c>
      <c r="F45" s="8">
        <f t="shared" si="0"/>
        <v>100</v>
      </c>
    </row>
    <row r="46" spans="2:6" s="23" customFormat="1" ht="47.25">
      <c r="B46" s="3" t="s">
        <v>191</v>
      </c>
      <c r="C46" s="5" t="s">
        <v>146</v>
      </c>
      <c r="D46" s="8">
        <v>20</v>
      </c>
      <c r="E46" s="8">
        <v>20</v>
      </c>
      <c r="F46" s="8">
        <f t="shared" si="0"/>
        <v>100</v>
      </c>
    </row>
    <row r="47" spans="2:6" s="23" customFormat="1" ht="78.75">
      <c r="B47" s="3" t="s">
        <v>78</v>
      </c>
      <c r="C47" s="5" t="s">
        <v>79</v>
      </c>
      <c r="D47" s="8">
        <v>180</v>
      </c>
      <c r="E47" s="8">
        <v>183.1</v>
      </c>
      <c r="F47" s="8">
        <f t="shared" si="0"/>
        <v>101.72222222222223</v>
      </c>
    </row>
    <row r="48" spans="2:6" s="23" customFormat="1" ht="47.25">
      <c r="B48" s="3" t="s">
        <v>80</v>
      </c>
      <c r="C48" s="5" t="s">
        <v>81</v>
      </c>
      <c r="D48" s="8">
        <v>570</v>
      </c>
      <c r="E48" s="8">
        <v>658</v>
      </c>
      <c r="F48" s="8">
        <f t="shared" si="0"/>
        <v>115.43859649122807</v>
      </c>
    </row>
    <row r="49" spans="2:6" s="23" customFormat="1" ht="47.25">
      <c r="B49" s="3" t="s">
        <v>82</v>
      </c>
      <c r="C49" s="5" t="s">
        <v>83</v>
      </c>
      <c r="D49" s="8">
        <v>595</v>
      </c>
      <c r="E49" s="8">
        <v>656.2</v>
      </c>
      <c r="F49" s="8">
        <f t="shared" si="0"/>
        <v>110.28571428571429</v>
      </c>
    </row>
    <row r="50" spans="2:6" s="23" customFormat="1" ht="31.5">
      <c r="B50" s="3" t="s">
        <v>84</v>
      </c>
      <c r="C50" s="5" t="s">
        <v>85</v>
      </c>
      <c r="D50" s="8">
        <v>5500</v>
      </c>
      <c r="E50" s="8">
        <v>6501.9</v>
      </c>
      <c r="F50" s="8">
        <f t="shared" si="0"/>
        <v>118.21636363636362</v>
      </c>
    </row>
    <row r="51" spans="2:6" s="23" customFormat="1" ht="15.75">
      <c r="B51" s="1" t="s">
        <v>28</v>
      </c>
      <c r="C51" s="4" t="s">
        <v>11</v>
      </c>
      <c r="D51" s="7">
        <v>0</v>
      </c>
      <c r="E51" s="7">
        <v>74.9</v>
      </c>
      <c r="F51" s="7">
        <v>0</v>
      </c>
    </row>
    <row r="52" spans="2:6" s="23" customFormat="1" ht="15.75">
      <c r="B52" s="1" t="s">
        <v>38</v>
      </c>
      <c r="C52" s="9" t="s">
        <v>40</v>
      </c>
      <c r="D52" s="7">
        <f>D53+D123+D126</f>
        <v>917172.6</v>
      </c>
      <c r="E52" s="7">
        <f>E53+E123+E126</f>
        <v>894258.4</v>
      </c>
      <c r="F52" s="7">
        <f t="shared" si="0"/>
        <v>97.50164799951504</v>
      </c>
    </row>
    <row r="53" spans="2:6" s="24" customFormat="1" ht="31.5">
      <c r="B53" s="1" t="s">
        <v>51</v>
      </c>
      <c r="C53" s="9" t="s">
        <v>52</v>
      </c>
      <c r="D53" s="7">
        <f>D54+D62++D88+D113</f>
        <v>916483.1</v>
      </c>
      <c r="E53" s="7">
        <f>E54+E62++E88+E113</f>
        <v>894762.8</v>
      </c>
      <c r="F53" s="7">
        <f t="shared" si="0"/>
        <v>97.63003813163604</v>
      </c>
    </row>
    <row r="54" spans="2:6" s="24" customFormat="1" ht="31.5">
      <c r="B54" s="1" t="s">
        <v>147</v>
      </c>
      <c r="C54" s="9" t="s">
        <v>101</v>
      </c>
      <c r="D54" s="7">
        <f>D55</f>
        <v>50703.7</v>
      </c>
      <c r="E54" s="7">
        <f>E55</f>
        <v>50661.7</v>
      </c>
      <c r="F54" s="7">
        <f t="shared" si="0"/>
        <v>99.9171658084124</v>
      </c>
    </row>
    <row r="55" spans="2:6" s="23" customFormat="1" ht="31.5">
      <c r="B55" s="3" t="s">
        <v>148</v>
      </c>
      <c r="C55" s="16" t="s">
        <v>123</v>
      </c>
      <c r="D55" s="8">
        <f>D57+D58+D59+D60+D61</f>
        <v>50703.7</v>
      </c>
      <c r="E55" s="8">
        <f>E57+E58+E59+E60+E61</f>
        <v>50661.7</v>
      </c>
      <c r="F55" s="8">
        <f t="shared" si="0"/>
        <v>99.9171658084124</v>
      </c>
    </row>
    <row r="56" spans="2:6" s="23" customFormat="1" ht="15.75">
      <c r="B56" s="17" t="s">
        <v>53</v>
      </c>
      <c r="C56" s="16"/>
      <c r="D56" s="8"/>
      <c r="E56" s="8"/>
      <c r="F56" s="8"/>
    </row>
    <row r="57" spans="2:6" s="23" customFormat="1" ht="63">
      <c r="B57" s="17" t="s">
        <v>148</v>
      </c>
      <c r="C57" s="16" t="s">
        <v>128</v>
      </c>
      <c r="D57" s="8">
        <v>1898.7</v>
      </c>
      <c r="E57" s="8">
        <v>1898.7</v>
      </c>
      <c r="F57" s="8">
        <f t="shared" si="0"/>
        <v>100</v>
      </c>
    </row>
    <row r="58" spans="2:6" s="23" customFormat="1" ht="63">
      <c r="B58" s="17" t="s">
        <v>148</v>
      </c>
      <c r="C58" s="16" t="s">
        <v>150</v>
      </c>
      <c r="D58" s="8">
        <v>20000</v>
      </c>
      <c r="E58" s="8">
        <v>20000</v>
      </c>
      <c r="F58" s="8">
        <f t="shared" si="0"/>
        <v>100</v>
      </c>
    </row>
    <row r="59" spans="2:6" s="23" customFormat="1" ht="63">
      <c r="B59" s="17" t="s">
        <v>148</v>
      </c>
      <c r="C59" s="16" t="s">
        <v>151</v>
      </c>
      <c r="D59" s="8">
        <v>2800</v>
      </c>
      <c r="E59" s="8">
        <v>2758</v>
      </c>
      <c r="F59" s="8">
        <f t="shared" si="0"/>
        <v>98.5</v>
      </c>
    </row>
    <row r="60" spans="2:6" s="23" customFormat="1" ht="69.75" customHeight="1">
      <c r="B60" s="17" t="s">
        <v>148</v>
      </c>
      <c r="C60" s="32" t="s">
        <v>152</v>
      </c>
      <c r="D60" s="8">
        <v>6005</v>
      </c>
      <c r="E60" s="8">
        <v>6005</v>
      </c>
      <c r="F60" s="8">
        <f t="shared" si="0"/>
        <v>100</v>
      </c>
    </row>
    <row r="61" spans="2:6" s="23" customFormat="1" ht="78.75">
      <c r="B61" s="17" t="s">
        <v>148</v>
      </c>
      <c r="C61" s="16" t="s">
        <v>149</v>
      </c>
      <c r="D61" s="8">
        <v>20000</v>
      </c>
      <c r="E61" s="8">
        <v>20000</v>
      </c>
      <c r="F61" s="8">
        <f t="shared" si="0"/>
        <v>100</v>
      </c>
    </row>
    <row r="62" spans="2:6" s="23" customFormat="1" ht="31.5">
      <c r="B62" s="1" t="s">
        <v>154</v>
      </c>
      <c r="C62" s="9" t="s">
        <v>57</v>
      </c>
      <c r="D62" s="7">
        <f>D63+D68+D71+D72+D73+D74+D75+D76+D79</f>
        <v>153166.09999999998</v>
      </c>
      <c r="E62" s="7">
        <f>E63+E68+E71+E72+E73+E74+E75+E76+E79</f>
        <v>152514.19999999998</v>
      </c>
      <c r="F62" s="7">
        <f t="shared" si="0"/>
        <v>99.57438362666413</v>
      </c>
    </row>
    <row r="63" spans="2:6" s="23" customFormat="1" ht="78.75">
      <c r="B63" s="3" t="s">
        <v>153</v>
      </c>
      <c r="C63" s="16" t="s">
        <v>45</v>
      </c>
      <c r="D63" s="8">
        <f>D65+D66+D67</f>
        <v>69929.7</v>
      </c>
      <c r="E63" s="8">
        <f>E65+E66+E67</f>
        <v>69575.40000000001</v>
      </c>
      <c r="F63" s="8">
        <f t="shared" si="0"/>
        <v>99.49334831981263</v>
      </c>
    </row>
    <row r="64" spans="2:6" s="27" customFormat="1" ht="15.75">
      <c r="B64" s="17" t="s">
        <v>53</v>
      </c>
      <c r="C64" s="17"/>
      <c r="D64" s="8"/>
      <c r="E64" s="8"/>
      <c r="F64" s="8"/>
    </row>
    <row r="65" spans="2:6" s="23" customFormat="1" ht="63">
      <c r="B65" s="3" t="s">
        <v>153</v>
      </c>
      <c r="C65" s="16" t="s">
        <v>155</v>
      </c>
      <c r="D65" s="8">
        <v>19287</v>
      </c>
      <c r="E65" s="8">
        <v>19287</v>
      </c>
      <c r="F65" s="8">
        <f t="shared" si="0"/>
        <v>100</v>
      </c>
    </row>
    <row r="66" spans="2:6" s="23" customFormat="1" ht="31.5">
      <c r="B66" s="3" t="s">
        <v>153</v>
      </c>
      <c r="C66" s="16" t="s">
        <v>156</v>
      </c>
      <c r="D66" s="8">
        <v>47642.7</v>
      </c>
      <c r="E66" s="8">
        <v>47395.6</v>
      </c>
      <c r="F66" s="8">
        <f t="shared" si="0"/>
        <v>99.48134761463982</v>
      </c>
    </row>
    <row r="67" spans="2:6" s="23" customFormat="1" ht="31.5">
      <c r="B67" s="3" t="s">
        <v>153</v>
      </c>
      <c r="C67" s="16" t="s">
        <v>157</v>
      </c>
      <c r="D67" s="8">
        <v>3000</v>
      </c>
      <c r="E67" s="8">
        <v>2892.8</v>
      </c>
      <c r="F67" s="8">
        <f t="shared" si="0"/>
        <v>96.42666666666668</v>
      </c>
    </row>
    <row r="68" spans="2:6" s="23" customFormat="1" ht="47.25">
      <c r="B68" s="3" t="s">
        <v>158</v>
      </c>
      <c r="C68" s="18" t="s">
        <v>192</v>
      </c>
      <c r="D68" s="8">
        <f>D70</f>
        <v>1117.5</v>
      </c>
      <c r="E68" s="8">
        <f>E70</f>
        <v>1117.5</v>
      </c>
      <c r="F68" s="8">
        <f t="shared" si="0"/>
        <v>100</v>
      </c>
    </row>
    <row r="69" spans="2:6" s="23" customFormat="1" ht="15.75">
      <c r="B69" s="17" t="s">
        <v>53</v>
      </c>
      <c r="C69" s="18"/>
      <c r="D69" s="8"/>
      <c r="E69" s="8"/>
      <c r="F69" s="8"/>
    </row>
    <row r="70" spans="2:6" s="23" customFormat="1" ht="78.75">
      <c r="B70" s="3" t="s">
        <v>158</v>
      </c>
      <c r="C70" s="18" t="s">
        <v>130</v>
      </c>
      <c r="D70" s="8">
        <v>1117.5</v>
      </c>
      <c r="E70" s="8">
        <v>1117.5</v>
      </c>
      <c r="F70" s="8">
        <f t="shared" si="0"/>
        <v>100</v>
      </c>
    </row>
    <row r="71" spans="2:6" s="23" customFormat="1" ht="63">
      <c r="B71" s="3" t="s">
        <v>159</v>
      </c>
      <c r="C71" s="18" t="s">
        <v>124</v>
      </c>
      <c r="D71" s="8">
        <v>1391.2</v>
      </c>
      <c r="E71" s="8">
        <v>1391.2</v>
      </c>
      <c r="F71" s="8">
        <f t="shared" si="0"/>
        <v>100</v>
      </c>
    </row>
    <row r="72" spans="2:6" s="23" customFormat="1" ht="31.5">
      <c r="B72" s="3" t="s">
        <v>160</v>
      </c>
      <c r="C72" s="16" t="s">
        <v>134</v>
      </c>
      <c r="D72" s="8">
        <v>9017.6</v>
      </c>
      <c r="E72" s="8">
        <v>9017.6</v>
      </c>
      <c r="F72" s="8">
        <f aca="true" t="shared" si="1" ref="F72:F128">E72/D72*100</f>
        <v>100</v>
      </c>
    </row>
    <row r="73" spans="2:6" s="23" customFormat="1" ht="31.5">
      <c r="B73" s="3" t="s">
        <v>161</v>
      </c>
      <c r="C73" s="16" t="s">
        <v>193</v>
      </c>
      <c r="D73" s="8">
        <v>33.4</v>
      </c>
      <c r="E73" s="8">
        <v>33.4</v>
      </c>
      <c r="F73" s="8">
        <f t="shared" si="1"/>
        <v>100</v>
      </c>
    </row>
    <row r="74" spans="2:6" s="23" customFormat="1" ht="78.75">
      <c r="B74" s="3" t="s">
        <v>162</v>
      </c>
      <c r="C74" s="16" t="s">
        <v>105</v>
      </c>
      <c r="D74" s="8">
        <v>1967.9</v>
      </c>
      <c r="E74" s="8">
        <v>1967.9</v>
      </c>
      <c r="F74" s="8">
        <f t="shared" si="1"/>
        <v>100</v>
      </c>
    </row>
    <row r="75" spans="2:6" s="23" customFormat="1" ht="31.5">
      <c r="B75" s="3" t="s">
        <v>163</v>
      </c>
      <c r="C75" s="16" t="s">
        <v>194</v>
      </c>
      <c r="D75" s="8">
        <v>43253.3</v>
      </c>
      <c r="E75" s="8">
        <v>43253.2</v>
      </c>
      <c r="F75" s="8">
        <f t="shared" si="1"/>
        <v>99.99976880376757</v>
      </c>
    </row>
    <row r="76" spans="2:6" s="23" customFormat="1" ht="47.25">
      <c r="B76" s="3" t="s">
        <v>164</v>
      </c>
      <c r="C76" s="16" t="s">
        <v>165</v>
      </c>
      <c r="D76" s="8">
        <f>D78</f>
        <v>1787.2</v>
      </c>
      <c r="E76" s="8">
        <f>E78</f>
        <v>1787.2</v>
      </c>
      <c r="F76" s="8">
        <f t="shared" si="1"/>
        <v>100</v>
      </c>
    </row>
    <row r="77" spans="2:6" s="27" customFormat="1" ht="15.75">
      <c r="B77" s="17" t="s">
        <v>53</v>
      </c>
      <c r="C77" s="16"/>
      <c r="D77" s="8"/>
      <c r="E77" s="8"/>
      <c r="F77" s="8"/>
    </row>
    <row r="78" spans="2:6" s="23" customFormat="1" ht="31.5">
      <c r="B78" s="3" t="s">
        <v>164</v>
      </c>
      <c r="C78" s="16" t="s">
        <v>129</v>
      </c>
      <c r="D78" s="8">
        <v>1787.2</v>
      </c>
      <c r="E78" s="8">
        <v>1787.2</v>
      </c>
      <c r="F78" s="8">
        <f t="shared" si="1"/>
        <v>100</v>
      </c>
    </row>
    <row r="79" spans="2:6" s="23" customFormat="1" ht="15.75">
      <c r="B79" s="3" t="s">
        <v>166</v>
      </c>
      <c r="C79" s="16" t="s">
        <v>58</v>
      </c>
      <c r="D79" s="8">
        <f>D81+D82+D83+D84+D85+D86+D87</f>
        <v>24668.3</v>
      </c>
      <c r="E79" s="8">
        <f>E81+E82+E83+E84+E85+E86+E87</f>
        <v>24370.8</v>
      </c>
      <c r="F79" s="8">
        <f t="shared" si="1"/>
        <v>98.79399877575675</v>
      </c>
    </row>
    <row r="80" spans="2:6" s="23" customFormat="1" ht="15.75">
      <c r="B80" s="17" t="s">
        <v>53</v>
      </c>
      <c r="C80" s="16"/>
      <c r="D80" s="8"/>
      <c r="E80" s="8"/>
      <c r="F80" s="8"/>
    </row>
    <row r="81" spans="2:6" s="23" customFormat="1" ht="47.25">
      <c r="B81" s="3" t="s">
        <v>166</v>
      </c>
      <c r="C81" s="16" t="s">
        <v>131</v>
      </c>
      <c r="D81" s="8">
        <v>7149.7</v>
      </c>
      <c r="E81" s="8">
        <v>7149.7</v>
      </c>
      <c r="F81" s="8">
        <f t="shared" si="1"/>
        <v>100</v>
      </c>
    </row>
    <row r="82" spans="2:6" s="23" customFormat="1" ht="63">
      <c r="B82" s="3" t="s">
        <v>166</v>
      </c>
      <c r="C82" s="16" t="s">
        <v>167</v>
      </c>
      <c r="D82" s="8">
        <v>142.7</v>
      </c>
      <c r="E82" s="8">
        <v>142.7</v>
      </c>
      <c r="F82" s="8">
        <f t="shared" si="1"/>
        <v>100</v>
      </c>
    </row>
    <row r="83" spans="2:6" s="23" customFormat="1" ht="47.25">
      <c r="B83" s="3" t="s">
        <v>166</v>
      </c>
      <c r="C83" s="16" t="s">
        <v>168</v>
      </c>
      <c r="D83" s="8">
        <v>4643.3</v>
      </c>
      <c r="E83" s="8">
        <v>4643.3</v>
      </c>
      <c r="F83" s="8">
        <f t="shared" si="1"/>
        <v>100</v>
      </c>
    </row>
    <row r="84" spans="2:6" s="23" customFormat="1" ht="47.25">
      <c r="B84" s="3" t="s">
        <v>166</v>
      </c>
      <c r="C84" s="16" t="s">
        <v>132</v>
      </c>
      <c r="D84" s="8">
        <v>447.9</v>
      </c>
      <c r="E84" s="8">
        <v>447.9</v>
      </c>
      <c r="F84" s="8">
        <f t="shared" si="1"/>
        <v>100</v>
      </c>
    </row>
    <row r="85" spans="2:6" s="23" customFormat="1" ht="31.5">
      <c r="B85" s="3" t="s">
        <v>166</v>
      </c>
      <c r="C85" s="16" t="s">
        <v>169</v>
      </c>
      <c r="D85" s="8">
        <v>11894.4</v>
      </c>
      <c r="E85" s="8">
        <v>11596.9</v>
      </c>
      <c r="F85" s="8">
        <f t="shared" si="1"/>
        <v>97.4988229755179</v>
      </c>
    </row>
    <row r="86" spans="2:6" s="23" customFormat="1" ht="78.75">
      <c r="B86" s="3" t="s">
        <v>166</v>
      </c>
      <c r="C86" s="16" t="s">
        <v>170</v>
      </c>
      <c r="D86" s="8">
        <v>290.3</v>
      </c>
      <c r="E86" s="8">
        <v>290.3</v>
      </c>
      <c r="F86" s="8">
        <f t="shared" si="1"/>
        <v>100</v>
      </c>
    </row>
    <row r="87" spans="2:6" s="23" customFormat="1" ht="47.25">
      <c r="B87" s="3" t="s">
        <v>166</v>
      </c>
      <c r="C87" s="16" t="s">
        <v>171</v>
      </c>
      <c r="D87" s="8">
        <v>100</v>
      </c>
      <c r="E87" s="8">
        <v>100</v>
      </c>
      <c r="F87" s="8">
        <f t="shared" si="1"/>
        <v>100</v>
      </c>
    </row>
    <row r="88" spans="2:6" s="23" customFormat="1" ht="31.5">
      <c r="B88" s="1" t="s">
        <v>172</v>
      </c>
      <c r="C88" s="4" t="s">
        <v>102</v>
      </c>
      <c r="D88" s="7">
        <f>D89+D90+D107+D111+D112</f>
        <v>707426.9</v>
      </c>
      <c r="E88" s="7">
        <f>E89+E90+E107+E111+E112</f>
        <v>686595.9</v>
      </c>
      <c r="F88" s="7">
        <f t="shared" si="1"/>
        <v>97.05538480371612</v>
      </c>
    </row>
    <row r="89" spans="2:6" s="23" customFormat="1" ht="47.25">
      <c r="B89" s="3" t="s">
        <v>173</v>
      </c>
      <c r="C89" s="5" t="s">
        <v>59</v>
      </c>
      <c r="D89" s="8">
        <v>50897.1</v>
      </c>
      <c r="E89" s="8">
        <v>50896.3</v>
      </c>
      <c r="F89" s="8">
        <f t="shared" si="1"/>
        <v>99.99842820121383</v>
      </c>
    </row>
    <row r="90" spans="2:6" s="23" customFormat="1" ht="47.25">
      <c r="B90" s="3" t="s">
        <v>174</v>
      </c>
      <c r="C90" s="5" t="s">
        <v>41</v>
      </c>
      <c r="D90" s="8">
        <f>D92+D93+D94+D95+D96+D97+D98+D99+D100+D101+D102+D103+D104+D105+D106</f>
        <v>616027.5000000001</v>
      </c>
      <c r="E90" s="8">
        <f>E92+E93+E94+E95+E96+E97+E98+E99+E100+E101+E102+E103+E104+E105+E106</f>
        <v>597695.9</v>
      </c>
      <c r="F90" s="8">
        <f t="shared" si="1"/>
        <v>97.02422375624464</v>
      </c>
    </row>
    <row r="91" spans="2:6" s="23" customFormat="1" ht="15.75">
      <c r="B91" s="17" t="s">
        <v>53</v>
      </c>
      <c r="C91" s="5"/>
      <c r="D91" s="8"/>
      <c r="E91" s="8"/>
      <c r="F91" s="8"/>
    </row>
    <row r="92" spans="2:6" s="23" customFormat="1" ht="47.25">
      <c r="B92" s="17" t="s">
        <v>174</v>
      </c>
      <c r="C92" s="5" t="s">
        <v>109</v>
      </c>
      <c r="D92" s="8">
        <v>666.1</v>
      </c>
      <c r="E92" s="8">
        <v>666.1</v>
      </c>
      <c r="F92" s="8">
        <f t="shared" si="1"/>
        <v>100</v>
      </c>
    </row>
    <row r="93" spans="2:6" s="23" customFormat="1" ht="47.25">
      <c r="B93" s="17" t="s">
        <v>174</v>
      </c>
      <c r="C93" s="5" t="s">
        <v>110</v>
      </c>
      <c r="D93" s="8">
        <v>3611.5</v>
      </c>
      <c r="E93" s="8">
        <v>3611.5</v>
      </c>
      <c r="F93" s="8">
        <f t="shared" si="1"/>
        <v>100</v>
      </c>
    </row>
    <row r="94" spans="2:6" s="23" customFormat="1" ht="63">
      <c r="B94" s="17" t="s">
        <v>174</v>
      </c>
      <c r="C94" s="5" t="s">
        <v>111</v>
      </c>
      <c r="D94" s="8">
        <v>888.7</v>
      </c>
      <c r="E94" s="8">
        <v>888.7</v>
      </c>
      <c r="F94" s="8">
        <f t="shared" si="1"/>
        <v>100</v>
      </c>
    </row>
    <row r="95" spans="2:6" s="23" customFormat="1" ht="63">
      <c r="B95" s="17" t="s">
        <v>174</v>
      </c>
      <c r="C95" s="5" t="s">
        <v>112</v>
      </c>
      <c r="D95" s="8">
        <v>580.7</v>
      </c>
      <c r="E95" s="8">
        <v>580.7</v>
      </c>
      <c r="F95" s="8">
        <f t="shared" si="1"/>
        <v>100</v>
      </c>
    </row>
    <row r="96" spans="2:6" s="23" customFormat="1" ht="94.5">
      <c r="B96" s="3" t="s">
        <v>174</v>
      </c>
      <c r="C96" s="5" t="s">
        <v>113</v>
      </c>
      <c r="D96" s="8">
        <v>228</v>
      </c>
      <c r="E96" s="8">
        <v>228</v>
      </c>
      <c r="F96" s="8">
        <f t="shared" si="1"/>
        <v>100</v>
      </c>
    </row>
    <row r="97" spans="2:6" s="23" customFormat="1" ht="47.25">
      <c r="B97" s="3" t="s">
        <v>174</v>
      </c>
      <c r="C97" s="5" t="s">
        <v>114</v>
      </c>
      <c r="D97" s="8">
        <v>687.7</v>
      </c>
      <c r="E97" s="8">
        <v>687.7</v>
      </c>
      <c r="F97" s="8">
        <f t="shared" si="1"/>
        <v>100</v>
      </c>
    </row>
    <row r="98" spans="2:6" s="23" customFormat="1" ht="63">
      <c r="B98" s="3" t="s">
        <v>174</v>
      </c>
      <c r="C98" s="5" t="s">
        <v>115</v>
      </c>
      <c r="D98" s="8">
        <v>156377.2</v>
      </c>
      <c r="E98" s="8">
        <v>152273.9</v>
      </c>
      <c r="F98" s="8">
        <f t="shared" si="1"/>
        <v>97.37602412627928</v>
      </c>
    </row>
    <row r="99" spans="2:6" s="23" customFormat="1" ht="47.25">
      <c r="B99" s="3" t="s">
        <v>174</v>
      </c>
      <c r="C99" s="5" t="s">
        <v>116</v>
      </c>
      <c r="D99" s="8">
        <v>383299.2</v>
      </c>
      <c r="E99" s="8">
        <v>377731.8</v>
      </c>
      <c r="F99" s="8">
        <f t="shared" si="1"/>
        <v>98.54750544744158</v>
      </c>
    </row>
    <row r="100" spans="2:6" s="23" customFormat="1" ht="47.25">
      <c r="B100" s="3" t="s">
        <v>174</v>
      </c>
      <c r="C100" s="5" t="s">
        <v>133</v>
      </c>
      <c r="D100" s="8">
        <v>33932.8</v>
      </c>
      <c r="E100" s="8">
        <v>31214.9</v>
      </c>
      <c r="F100" s="8">
        <f t="shared" si="1"/>
        <v>91.99034562429271</v>
      </c>
    </row>
    <row r="101" spans="2:6" s="23" customFormat="1" ht="78.75">
      <c r="B101" s="3" t="s">
        <v>174</v>
      </c>
      <c r="C101" s="5" t="s">
        <v>195</v>
      </c>
      <c r="D101" s="8">
        <v>14519</v>
      </c>
      <c r="E101" s="8">
        <v>14221.2</v>
      </c>
      <c r="F101" s="8">
        <f t="shared" si="1"/>
        <v>97.94889455196639</v>
      </c>
    </row>
    <row r="102" spans="2:6" s="23" customFormat="1" ht="94.5">
      <c r="B102" s="3" t="s">
        <v>174</v>
      </c>
      <c r="C102" s="5" t="s">
        <v>117</v>
      </c>
      <c r="D102" s="8">
        <v>4262.4</v>
      </c>
      <c r="E102" s="8">
        <v>3685</v>
      </c>
      <c r="F102" s="8">
        <f t="shared" si="1"/>
        <v>86.45364114114115</v>
      </c>
    </row>
    <row r="103" spans="2:6" s="23" customFormat="1" ht="110.25">
      <c r="B103" s="3" t="s">
        <v>174</v>
      </c>
      <c r="C103" s="5" t="s">
        <v>118</v>
      </c>
      <c r="D103" s="8">
        <v>99.6</v>
      </c>
      <c r="E103" s="8">
        <v>96</v>
      </c>
      <c r="F103" s="8">
        <f t="shared" si="1"/>
        <v>96.3855421686747</v>
      </c>
    </row>
    <row r="104" spans="2:6" s="23" customFormat="1" ht="110.25">
      <c r="B104" s="3" t="s">
        <v>174</v>
      </c>
      <c r="C104" s="5" t="s">
        <v>119</v>
      </c>
      <c r="D104" s="8">
        <v>1494.2</v>
      </c>
      <c r="E104" s="8">
        <v>817.3</v>
      </c>
      <c r="F104" s="8">
        <f t="shared" si="1"/>
        <v>54.69816624280551</v>
      </c>
    </row>
    <row r="105" spans="2:6" s="23" customFormat="1" ht="94.5">
      <c r="B105" s="3" t="s">
        <v>174</v>
      </c>
      <c r="C105" s="5" t="s">
        <v>120</v>
      </c>
      <c r="D105" s="8">
        <v>13834.4</v>
      </c>
      <c r="E105" s="8">
        <v>9447.1</v>
      </c>
      <c r="F105" s="8">
        <f t="shared" si="1"/>
        <v>68.28702365118835</v>
      </c>
    </row>
    <row r="106" spans="2:6" s="23" customFormat="1" ht="63">
      <c r="B106" s="3" t="s">
        <v>174</v>
      </c>
      <c r="C106" s="5" t="s">
        <v>187</v>
      </c>
      <c r="D106" s="8">
        <v>1546</v>
      </c>
      <c r="E106" s="8">
        <v>1546</v>
      </c>
      <c r="F106" s="8">
        <f t="shared" si="1"/>
        <v>100</v>
      </c>
    </row>
    <row r="107" spans="2:6" s="23" customFormat="1" ht="47.25">
      <c r="B107" s="3" t="s">
        <v>175</v>
      </c>
      <c r="C107" s="5" t="s">
        <v>6</v>
      </c>
      <c r="D107" s="8">
        <f>D109+D110</f>
        <v>29360.6</v>
      </c>
      <c r="E107" s="8">
        <f>E109+E110</f>
        <v>26862</v>
      </c>
      <c r="F107" s="8">
        <f t="shared" si="1"/>
        <v>91.4899559273312</v>
      </c>
    </row>
    <row r="108" spans="2:6" s="23" customFormat="1" ht="15.75">
      <c r="B108" s="17" t="s">
        <v>53</v>
      </c>
      <c r="C108" s="5"/>
      <c r="D108" s="8"/>
      <c r="E108" s="8"/>
      <c r="F108" s="8"/>
    </row>
    <row r="109" spans="2:6" s="23" customFormat="1" ht="31.5">
      <c r="B109" s="3" t="s">
        <v>175</v>
      </c>
      <c r="C109" s="5" t="s">
        <v>121</v>
      </c>
      <c r="D109" s="8">
        <v>19841</v>
      </c>
      <c r="E109" s="8">
        <v>17870</v>
      </c>
      <c r="F109" s="8">
        <f t="shared" si="1"/>
        <v>90.06602489793862</v>
      </c>
    </row>
    <row r="110" spans="2:6" s="23" customFormat="1" ht="47.25">
      <c r="B110" s="3" t="s">
        <v>175</v>
      </c>
      <c r="C110" s="5" t="s">
        <v>122</v>
      </c>
      <c r="D110" s="8">
        <v>9519.6</v>
      </c>
      <c r="E110" s="8">
        <v>8992</v>
      </c>
      <c r="F110" s="8">
        <f t="shared" si="1"/>
        <v>94.45775032564393</v>
      </c>
    </row>
    <row r="111" spans="2:6" s="23" customFormat="1" ht="78.75">
      <c r="B111" s="3" t="s">
        <v>176</v>
      </c>
      <c r="C111" s="5" t="s">
        <v>135</v>
      </c>
      <c r="D111" s="8">
        <v>6450</v>
      </c>
      <c r="E111" s="8">
        <v>6450</v>
      </c>
      <c r="F111" s="8">
        <f t="shared" si="1"/>
        <v>100</v>
      </c>
    </row>
    <row r="112" spans="2:6" s="23" customFormat="1" ht="47.25">
      <c r="B112" s="3" t="s">
        <v>177</v>
      </c>
      <c r="C112" s="5" t="s">
        <v>106</v>
      </c>
      <c r="D112" s="8">
        <v>4691.7</v>
      </c>
      <c r="E112" s="8">
        <v>4691.7</v>
      </c>
      <c r="F112" s="8">
        <f t="shared" si="1"/>
        <v>100</v>
      </c>
    </row>
    <row r="113" spans="2:6" s="24" customFormat="1" ht="15.75">
      <c r="B113" s="1" t="s">
        <v>178</v>
      </c>
      <c r="C113" s="9" t="s">
        <v>7</v>
      </c>
      <c r="D113" s="7">
        <f>D114+D115+D119+D120</f>
        <v>5186.400000000001</v>
      </c>
      <c r="E113" s="7">
        <f>E114+E115+E119+E120</f>
        <v>4991</v>
      </c>
      <c r="F113" s="7">
        <f t="shared" si="1"/>
        <v>96.23245411075119</v>
      </c>
    </row>
    <row r="114" spans="2:6" s="23" customFormat="1" ht="78.75">
      <c r="B114" s="3" t="s">
        <v>179</v>
      </c>
      <c r="C114" s="16" t="s">
        <v>188</v>
      </c>
      <c r="D114" s="8">
        <v>4236.1</v>
      </c>
      <c r="E114" s="8">
        <v>4040.7</v>
      </c>
      <c r="F114" s="8">
        <f t="shared" si="1"/>
        <v>95.3872665895517</v>
      </c>
    </row>
    <row r="115" spans="2:6" s="23" customFormat="1" ht="31.5">
      <c r="B115" s="3" t="s">
        <v>180</v>
      </c>
      <c r="C115" s="16" t="s">
        <v>184</v>
      </c>
      <c r="D115" s="8">
        <f>D117+D118</f>
        <v>200</v>
      </c>
      <c r="E115" s="8">
        <f>E117+E118</f>
        <v>200</v>
      </c>
      <c r="F115" s="8">
        <f t="shared" si="1"/>
        <v>100</v>
      </c>
    </row>
    <row r="116" spans="2:6" s="23" customFormat="1" ht="15.75">
      <c r="B116" s="17" t="s">
        <v>53</v>
      </c>
      <c r="C116" s="16"/>
      <c r="D116" s="8"/>
      <c r="E116" s="8"/>
      <c r="F116" s="8"/>
    </row>
    <row r="117" spans="2:6" s="23" customFormat="1" ht="31.5">
      <c r="B117" s="17" t="s">
        <v>180</v>
      </c>
      <c r="C117" s="16" t="s">
        <v>181</v>
      </c>
      <c r="D117" s="8">
        <v>100</v>
      </c>
      <c r="E117" s="8">
        <v>100</v>
      </c>
      <c r="F117" s="8">
        <f t="shared" si="1"/>
        <v>100</v>
      </c>
    </row>
    <row r="118" spans="2:6" s="23" customFormat="1" ht="31.5">
      <c r="B118" s="17" t="s">
        <v>180</v>
      </c>
      <c r="C118" s="16" t="s">
        <v>182</v>
      </c>
      <c r="D118" s="8">
        <v>100</v>
      </c>
      <c r="E118" s="8">
        <v>100</v>
      </c>
      <c r="F118" s="8">
        <f t="shared" si="1"/>
        <v>100</v>
      </c>
    </row>
    <row r="119" spans="2:6" s="23" customFormat="1" ht="63">
      <c r="B119" s="17" t="s">
        <v>183</v>
      </c>
      <c r="C119" s="16" t="s">
        <v>185</v>
      </c>
      <c r="D119" s="8">
        <v>695.1</v>
      </c>
      <c r="E119" s="8">
        <v>695.1</v>
      </c>
      <c r="F119" s="8">
        <f t="shared" si="1"/>
        <v>100</v>
      </c>
    </row>
    <row r="120" spans="2:6" s="23" customFormat="1" ht="31.5">
      <c r="B120" s="17" t="s">
        <v>186</v>
      </c>
      <c r="C120" s="16" t="s">
        <v>107</v>
      </c>
      <c r="D120" s="8">
        <f>D122</f>
        <v>55.2</v>
      </c>
      <c r="E120" s="8">
        <f>E122</f>
        <v>55.2</v>
      </c>
      <c r="F120" s="8">
        <f t="shared" si="1"/>
        <v>100</v>
      </c>
    </row>
    <row r="121" spans="2:6" s="23" customFormat="1" ht="15.75">
      <c r="B121" s="17" t="s">
        <v>53</v>
      </c>
      <c r="C121" s="16"/>
      <c r="D121" s="8"/>
      <c r="E121" s="8"/>
      <c r="F121" s="15"/>
    </row>
    <row r="122" spans="2:6" s="23" customFormat="1" ht="63">
      <c r="B122" s="3" t="s">
        <v>186</v>
      </c>
      <c r="C122" s="16" t="s">
        <v>137</v>
      </c>
      <c r="D122" s="8">
        <v>55.2</v>
      </c>
      <c r="E122" s="8">
        <v>55.2</v>
      </c>
      <c r="F122" s="8">
        <f t="shared" si="1"/>
        <v>100</v>
      </c>
    </row>
    <row r="123" spans="2:6" s="24" customFormat="1" ht="15.75">
      <c r="B123" s="1" t="s">
        <v>98</v>
      </c>
      <c r="C123" s="9" t="s">
        <v>96</v>
      </c>
      <c r="D123" s="7">
        <f>D124+D125</f>
        <v>689.5</v>
      </c>
      <c r="E123" s="7">
        <f>E124+E125</f>
        <v>693</v>
      </c>
      <c r="F123" s="7">
        <f t="shared" si="1"/>
        <v>100.50761421319795</v>
      </c>
    </row>
    <row r="124" spans="2:6" s="23" customFormat="1" ht="47.25">
      <c r="B124" s="3" t="s">
        <v>196</v>
      </c>
      <c r="C124" s="16" t="s">
        <v>97</v>
      </c>
      <c r="D124" s="8">
        <v>427.2</v>
      </c>
      <c r="E124" s="8">
        <v>427.2</v>
      </c>
      <c r="F124" s="8">
        <f t="shared" si="1"/>
        <v>100</v>
      </c>
    </row>
    <row r="125" spans="2:6" s="23" customFormat="1" ht="31.5">
      <c r="B125" s="3" t="s">
        <v>197</v>
      </c>
      <c r="C125" s="16" t="s">
        <v>108</v>
      </c>
      <c r="D125" s="8">
        <v>262.3</v>
      </c>
      <c r="E125" s="8">
        <v>265.8</v>
      </c>
      <c r="F125" s="8">
        <f t="shared" si="1"/>
        <v>101.33434998093787</v>
      </c>
    </row>
    <row r="126" spans="2:6" s="24" customFormat="1" ht="47.25">
      <c r="B126" s="1" t="s">
        <v>86</v>
      </c>
      <c r="C126" s="9" t="s">
        <v>87</v>
      </c>
      <c r="D126" s="7">
        <f>D127</f>
        <v>0</v>
      </c>
      <c r="E126" s="7">
        <f>E127</f>
        <v>-1197.4</v>
      </c>
      <c r="F126" s="7">
        <v>0</v>
      </c>
    </row>
    <row r="127" spans="2:6" s="23" customFormat="1" ht="47.25">
      <c r="B127" s="3" t="s">
        <v>189</v>
      </c>
      <c r="C127" s="16" t="s">
        <v>136</v>
      </c>
      <c r="D127" s="8">
        <v>0</v>
      </c>
      <c r="E127" s="8">
        <v>-1197.4</v>
      </c>
      <c r="F127" s="8">
        <v>0</v>
      </c>
    </row>
    <row r="128" spans="2:6" s="23" customFormat="1" ht="15.75">
      <c r="B128" s="1"/>
      <c r="C128" s="4" t="s">
        <v>37</v>
      </c>
      <c r="D128" s="7">
        <f>D8+D52</f>
        <v>1716999.6</v>
      </c>
      <c r="E128" s="7">
        <f>E8+E52</f>
        <v>1614085.4000000001</v>
      </c>
      <c r="F128" s="7">
        <f t="shared" si="1"/>
        <v>94.00616051395703</v>
      </c>
    </row>
    <row r="129" s="26" customFormat="1" ht="12.75">
      <c r="B129" s="12"/>
    </row>
    <row r="130" s="26" customFormat="1" ht="12.75">
      <c r="B130" s="12"/>
    </row>
    <row r="131" s="26" customFormat="1" ht="12.75">
      <c r="B131" s="12"/>
    </row>
    <row r="132" s="26" customFormat="1" ht="12.75">
      <c r="B132" s="12"/>
    </row>
    <row r="133" s="26" customFormat="1" ht="12.75">
      <c r="B133" s="12"/>
    </row>
    <row r="134" s="26" customFormat="1" ht="12.75">
      <c r="B134" s="12"/>
    </row>
    <row r="135" s="26" customFormat="1" ht="12.75">
      <c r="B135" s="12"/>
    </row>
    <row r="136" spans="2:6" s="23" customFormat="1" ht="12.75">
      <c r="B136" s="13"/>
      <c r="D136" s="26"/>
      <c r="E136" s="26"/>
      <c r="F136" s="26"/>
    </row>
    <row r="137" spans="2:6" s="23" customFormat="1" ht="12.75">
      <c r="B137" s="13"/>
      <c r="D137" s="26" t="s">
        <v>42</v>
      </c>
      <c r="E137" s="26"/>
      <c r="F137" s="26"/>
    </row>
    <row r="138" spans="2:6" s="23" customFormat="1" ht="12.75">
      <c r="B138" s="13"/>
      <c r="D138" s="26"/>
      <c r="E138" s="26"/>
      <c r="F138" s="26"/>
    </row>
    <row r="139" spans="2:6" s="23" customFormat="1" ht="12.75">
      <c r="B139" s="13"/>
      <c r="D139" s="26"/>
      <c r="E139" s="26"/>
      <c r="F139" s="26"/>
    </row>
    <row r="140" spans="2:6" s="23" customFormat="1" ht="12.75">
      <c r="B140" s="13"/>
      <c r="D140" s="26"/>
      <c r="E140" s="26"/>
      <c r="F140" s="26"/>
    </row>
    <row r="141" spans="2:6" s="23" customFormat="1" ht="12.75">
      <c r="B141" s="13"/>
      <c r="D141" s="26"/>
      <c r="E141" s="26"/>
      <c r="F141" s="26"/>
    </row>
    <row r="142" spans="2:6" s="23" customFormat="1" ht="12.75">
      <c r="B142" s="13"/>
      <c r="D142" s="26"/>
      <c r="E142" s="26"/>
      <c r="F142" s="26"/>
    </row>
    <row r="143" spans="2:6" s="23" customFormat="1" ht="12.75">
      <c r="B143" s="13"/>
      <c r="D143" s="26"/>
      <c r="E143" s="26"/>
      <c r="F143" s="26"/>
    </row>
    <row r="144" spans="2:6" s="23" customFormat="1" ht="12.75">
      <c r="B144" s="13"/>
      <c r="D144" s="26"/>
      <c r="E144" s="26"/>
      <c r="F144" s="26"/>
    </row>
  </sheetData>
  <sheetProtection/>
  <mergeCells count="6">
    <mergeCell ref="E6:F6"/>
    <mergeCell ref="B2:F2"/>
    <mergeCell ref="B3:F3"/>
    <mergeCell ref="B4:F4"/>
    <mergeCell ref="D1:F1"/>
    <mergeCell ref="B5:F5"/>
  </mergeCells>
  <printOptions/>
  <pageMargins left="0.7874015748031497" right="0.1968503937007874" top="0.4330708661417323" bottom="0.4330708661417323" header="0.4330708661417323" footer="0.4724409448818898"/>
  <pageSetup fitToHeight="6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1111111111</cp:lastModifiedBy>
  <cp:lastPrinted>2020-11-18T05:09:59Z</cp:lastPrinted>
  <dcterms:created xsi:type="dcterms:W3CDTF">2004-03-01T08:13:08Z</dcterms:created>
  <dcterms:modified xsi:type="dcterms:W3CDTF">2020-11-18T05:11:56Z</dcterms:modified>
  <cp:category/>
  <cp:version/>
  <cp:contentType/>
  <cp:contentStatus/>
</cp:coreProperties>
</file>